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firstSheet="2" activeTab="8"/>
  </bookViews>
  <sheets>
    <sheet name="Лист1" sheetId="1" r:id="rId1"/>
    <sheet name="Лист1 (2)" sheetId="2" r:id="rId2"/>
    <sheet name="на 01 апр" sheetId="3" r:id="rId3"/>
    <sheet name="на 1 июля" sheetId="4" r:id="rId4"/>
    <sheet name="01.04.16" sheetId="5" r:id="rId5"/>
    <sheet name="на 01.10.16" sheetId="6" r:id="rId6"/>
    <sheet name="2016" sheetId="7" r:id="rId7"/>
    <sheet name="1кв 2017" sheetId="8" r:id="rId8"/>
    <sheet name="2кв 2017" sheetId="9" r:id="rId9"/>
  </sheets>
  <definedNames/>
  <calcPr fullCalcOnLoad="1"/>
</workbook>
</file>

<file path=xl/sharedStrings.xml><?xml version="1.0" encoding="utf-8"?>
<sst xmlns="http://schemas.openxmlformats.org/spreadsheetml/2006/main" count="603" uniqueCount="62">
  <si>
    <t>ОТЧЕТ</t>
  </si>
  <si>
    <t>об использовании субсидий муниципальным автономным</t>
  </si>
  <si>
    <t>(бюджетным) учреждением</t>
  </si>
  <si>
    <t>Ежеквартальная форма</t>
  </si>
  <si>
    <t>представляется нарастающим итогом с начала года</t>
  </si>
  <si>
    <t xml:space="preserve">Вид субсидии     </t>
  </si>
  <si>
    <t xml:space="preserve">Остаток       </t>
  </si>
  <si>
    <t xml:space="preserve">неиспользованных   </t>
  </si>
  <si>
    <t xml:space="preserve">средств на начало  </t>
  </si>
  <si>
    <t xml:space="preserve">отчетного периода  </t>
  </si>
  <si>
    <t xml:space="preserve">Поступило средств  </t>
  </si>
  <si>
    <t>Произведено расходов</t>
  </si>
  <si>
    <t xml:space="preserve">(кассовые расходы)  </t>
  </si>
  <si>
    <t xml:space="preserve">средств на конец   </t>
  </si>
  <si>
    <t>всего</t>
  </si>
  <si>
    <t xml:space="preserve">в том числе  </t>
  </si>
  <si>
    <t xml:space="preserve">Объект 1             </t>
  </si>
  <si>
    <t xml:space="preserve">Объект 2             </t>
  </si>
  <si>
    <t xml:space="preserve">Мероприятие 1        </t>
  </si>
  <si>
    <t xml:space="preserve">Мероприятие 2        </t>
  </si>
  <si>
    <t>Руководитель муниципального</t>
  </si>
  <si>
    <t>Исполнитель (должность, Ф.И.О., контактный телефон)</t>
  </si>
  <si>
    <t xml:space="preserve">Муниципальная услуга (работа) 2           </t>
  </si>
  <si>
    <t xml:space="preserve">3. На иные цели, в   том числе:           </t>
  </si>
  <si>
    <t xml:space="preserve">3.2. На иные цели,   определенные         правовыми актами     Уинского муниципального района и       предусмотренные в    бюджете Уинского муниципального района на указанные цели, в том числе в размере  наименований иных    целей                </t>
  </si>
  <si>
    <t xml:space="preserve">Предоставление общедоступного и бесплатного начального, основного, среднего (полного) общего образования общеобразовательных учреждениях     </t>
  </si>
  <si>
    <t xml:space="preserve">Предоставление дополнительных мер материального обеспечения и социальной защиты работников образования       </t>
  </si>
  <si>
    <t xml:space="preserve">Предоставление мер социальной поддержки учащимся из многодетных малоимущих семей    </t>
  </si>
  <si>
    <t>Предоставление мер социальной поддержки учащимся из малоимущих семей</t>
  </si>
  <si>
    <t>Организация оздоровления и отдыха детей</t>
  </si>
  <si>
    <t xml:space="preserve">Субсидии на выплату вознаграждения за выполнение функций классного руководства </t>
  </si>
  <si>
    <t xml:space="preserve">Утверж- денный  объем   финанси-рования </t>
  </si>
  <si>
    <t>Всего</t>
  </si>
  <si>
    <t>за счет средств местного бюджета</t>
  </si>
  <si>
    <t>за счет межбюджетных трансфертотов</t>
  </si>
  <si>
    <t>( руб.)</t>
  </si>
  <si>
    <t>Экологическое воспитание учащихся и проведение природоохранных мероприятий</t>
  </si>
  <si>
    <t xml:space="preserve">1. На исполнение     муниципального       задания муниципальным автономным           (бюджетным)          учреждением, в том   числе в разрезе      наименований         муниципальных услуг  (работ):              </t>
  </si>
  <si>
    <t xml:space="preserve">2. Бюджетные         инвестиции, в том    числе в разрезе      объектов капитального строительства              </t>
  </si>
  <si>
    <t>3.1. На реализацию   отдельных мероприятий целевых программ, в  том числе в разрезе  наименований         отдельных мероприятий</t>
  </si>
  <si>
    <t>Стимулирование педагогических работников по результатам обучения школьников по итогам 2012 и 2013 уч.год</t>
  </si>
  <si>
    <t xml:space="preserve">Администрирование полномочии по предоставлению соц.гарантии и льгот в части ежемесячных надбавок педагогическим работникам образовательных учреждении </t>
  </si>
  <si>
    <t>Районная ведомственная целевая программа "Семья"</t>
  </si>
  <si>
    <t>Предоставление мер социальной поддержки учащимся из многодетных малоимущих семей  (  Одежда)</t>
  </si>
  <si>
    <t>Предоставление мер социальной поддержки педагогичесим работникам образовательных учреждений,работающим в сельской местности</t>
  </si>
  <si>
    <t>Районная  целевая программа Трудоустройство детей</t>
  </si>
  <si>
    <t>по состоянию на  1октября  2015  года</t>
  </si>
  <si>
    <r>
      <t>________</t>
    </r>
    <r>
      <rPr>
        <u val="single"/>
        <sz val="10"/>
        <rFont val="Times New Roman"/>
        <family val="1"/>
      </rPr>
      <t>МБОУ «Верхнесыповская ООШ»</t>
    </r>
    <r>
      <rPr>
        <sz val="10"/>
        <rFont val="Times New Roman"/>
        <family val="1"/>
      </rPr>
      <t>_____________________________</t>
    </r>
  </si>
  <si>
    <t xml:space="preserve">                                               (подпись)            (фамилия, имя, отчество)</t>
  </si>
  <si>
    <t xml:space="preserve">                                  (подпись)                      (фамилия, имя, отчество)</t>
  </si>
  <si>
    <r>
      <t xml:space="preserve">Главный бухгалтер __________________        </t>
    </r>
    <r>
      <rPr>
        <u val="single"/>
        <sz val="10"/>
        <rFont val="Times New Roman"/>
        <family val="1"/>
      </rPr>
      <t xml:space="preserve">Барыева Айсылу Фагитовна  </t>
    </r>
    <r>
      <rPr>
        <sz val="10"/>
        <rFont val="Times New Roman"/>
        <family val="1"/>
      </rPr>
      <t xml:space="preserve">                            М.П.</t>
    </r>
  </si>
  <si>
    <r>
      <t xml:space="preserve"> бюджетного учреждения     ____________       </t>
    </r>
    <r>
      <rPr>
        <u val="single"/>
        <sz val="10"/>
        <rFont val="Times New Roman"/>
        <family val="1"/>
      </rPr>
      <t>Хаязова Эльмира Миргазимовна</t>
    </r>
    <r>
      <rPr>
        <sz val="10"/>
        <rFont val="Times New Roman"/>
        <family val="1"/>
      </rPr>
      <t xml:space="preserve"> "07" октября  2015 года</t>
    </r>
  </si>
  <si>
    <t>по состоянию на  1января  2016 года</t>
  </si>
  <si>
    <t>по состоянию на  1апреля  2015  года</t>
  </si>
  <si>
    <r>
      <t xml:space="preserve"> бюджетного учреждения     ____________       </t>
    </r>
    <r>
      <rPr>
        <u val="single"/>
        <sz val="10"/>
        <rFont val="Times New Roman"/>
        <family val="1"/>
      </rPr>
      <t>Хаязова Эльмира Миргазимовна</t>
    </r>
    <r>
      <rPr>
        <sz val="10"/>
        <rFont val="Times New Roman"/>
        <family val="1"/>
      </rPr>
      <t xml:space="preserve"> </t>
    </r>
  </si>
  <si>
    <t>по состоянию на  1июля 2015  года</t>
  </si>
  <si>
    <t>по состоянию на  1июля 2016  года</t>
  </si>
  <si>
    <t>по состоянию на  1 октября 2016  года</t>
  </si>
  <si>
    <t>по состоянию на  1 января 2017  года</t>
  </si>
  <si>
    <t>по состоянию на  1 апреля 2017  года</t>
  </si>
  <si>
    <t>по состоянию на  1 октября 2017  года</t>
  </si>
  <si>
    <r>
      <t xml:space="preserve"> бюджетного учреждения     ____________       </t>
    </r>
    <r>
      <rPr>
        <u val="single"/>
        <sz val="10"/>
        <rFont val="Times New Roman"/>
        <family val="1"/>
      </rPr>
      <t>Хаязова Айгюль Фагитовна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</si>
</sst>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5">
    <font>
      <sz val="10"/>
      <name val="Arial Cyr"/>
      <family val="0"/>
    </font>
    <font>
      <sz val="10"/>
      <name val="Arial"/>
      <family val="2"/>
    </font>
    <font>
      <sz val="13.5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2" fontId="0" fillId="0" borderId="0" xfId="0" applyNumberFormat="1" applyAlignment="1">
      <alignment/>
    </xf>
    <xf numFmtId="2" fontId="1" fillId="0" borderId="3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2" fontId="1" fillId="0" borderId="6" xfId="0" applyNumberFormat="1" applyFont="1" applyBorder="1" applyAlignment="1">
      <alignment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0" fillId="0" borderId="5" xfId="0" applyNumberFormat="1" applyBorder="1" applyAlignment="1">
      <alignment horizontal="center" vertical="justify"/>
    </xf>
    <xf numFmtId="2" fontId="0" fillId="0" borderId="6" xfId="0" applyNumberFormat="1" applyBorder="1" applyAlignment="1">
      <alignment horizontal="center" vertical="justify"/>
    </xf>
    <xf numFmtId="0" fontId="3" fillId="0" borderId="2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9"/>
  <sheetViews>
    <sheetView zoomScale="75" zoomScaleNormal="75" workbookViewId="0" topLeftCell="A3">
      <selection activeCell="M76" sqref="M76"/>
    </sheetView>
  </sheetViews>
  <sheetFormatPr defaultColWidth="9.00390625" defaultRowHeight="12.75"/>
  <cols>
    <col min="1" max="1" width="45.75390625" style="0" customWidth="1"/>
    <col min="2" max="2" width="11.875" style="0" customWidth="1"/>
    <col min="3" max="3" width="10.75390625" style="0" customWidth="1"/>
    <col min="4" max="5" width="10.00390625" style="0" customWidth="1"/>
    <col min="6" max="6" width="12.125" style="0" customWidth="1"/>
    <col min="7" max="7" width="12.125" style="0" bestFit="1" customWidth="1"/>
    <col min="8" max="9" width="13.25390625" style="0" bestFit="1" customWidth="1"/>
    <col min="10" max="10" width="11.00390625" style="0" customWidth="1"/>
    <col min="11" max="11" width="12.125" style="0" bestFit="1" customWidth="1"/>
    <col min="12" max="12" width="12.00390625" style="0" customWidth="1"/>
    <col min="13" max="13" width="11.00390625" style="0" customWidth="1"/>
    <col min="14" max="14" width="12.625" style="0" customWidth="1"/>
  </cols>
  <sheetData>
    <row r="1" ht="12.75" hidden="1"/>
    <row r="2" ht="17.25" hidden="1">
      <c r="A2" s="1"/>
    </row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.7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6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0" ht="12.7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3" ht="12.75">
      <c r="A8" s="16" t="s">
        <v>46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12.75">
      <c r="A9" s="3"/>
    </row>
    <row r="10" ht="14.25" customHeight="1">
      <c r="A10" s="3" t="s">
        <v>3</v>
      </c>
    </row>
    <row r="11" ht="12.75" customHeight="1">
      <c r="A11" s="3" t="s">
        <v>4</v>
      </c>
    </row>
    <row r="12" ht="12.75">
      <c r="A12" s="3"/>
    </row>
    <row r="13" ht="12.75">
      <c r="A13" s="4" t="s">
        <v>35</v>
      </c>
    </row>
    <row r="14" spans="1:14" ht="12.75" customHeight="1">
      <c r="A14" s="31" t="s">
        <v>5</v>
      </c>
      <c r="B14" s="20" t="s">
        <v>31</v>
      </c>
      <c r="C14" s="37" t="s">
        <v>6</v>
      </c>
      <c r="D14" s="38"/>
      <c r="E14" s="15"/>
      <c r="F14" s="37" t="s">
        <v>10</v>
      </c>
      <c r="G14" s="38"/>
      <c r="H14" s="15"/>
      <c r="I14" s="37" t="s">
        <v>11</v>
      </c>
      <c r="J14" s="38"/>
      <c r="K14" s="15"/>
      <c r="L14" s="37" t="s">
        <v>6</v>
      </c>
      <c r="M14" s="38"/>
      <c r="N14" s="15"/>
    </row>
    <row r="15" spans="1:14" ht="12.75" customHeight="1">
      <c r="A15" s="32"/>
      <c r="B15" s="21"/>
      <c r="C15" s="39" t="s">
        <v>7</v>
      </c>
      <c r="D15" s="40"/>
      <c r="E15" s="41"/>
      <c r="F15" s="39"/>
      <c r="G15" s="45"/>
      <c r="H15" s="41"/>
      <c r="I15" s="39" t="s">
        <v>12</v>
      </c>
      <c r="J15" s="40"/>
      <c r="K15" s="41"/>
      <c r="L15" s="39" t="s">
        <v>7</v>
      </c>
      <c r="M15" s="40"/>
      <c r="N15" s="41"/>
    </row>
    <row r="16" spans="1:14" ht="12.75" customHeight="1">
      <c r="A16" s="32"/>
      <c r="B16" s="21"/>
      <c r="C16" s="39" t="s">
        <v>8</v>
      </c>
      <c r="D16" s="40"/>
      <c r="E16" s="41"/>
      <c r="F16" s="39"/>
      <c r="G16" s="45"/>
      <c r="H16" s="41"/>
      <c r="I16" s="46"/>
      <c r="J16" s="47"/>
      <c r="K16" s="48"/>
      <c r="L16" s="39" t="s">
        <v>13</v>
      </c>
      <c r="M16" s="40"/>
      <c r="N16" s="41"/>
    </row>
    <row r="17" spans="1:14" ht="12.75" customHeight="1">
      <c r="A17" s="32"/>
      <c r="B17" s="21"/>
      <c r="C17" s="42" t="s">
        <v>9</v>
      </c>
      <c r="D17" s="43"/>
      <c r="E17" s="44"/>
      <c r="F17" s="42"/>
      <c r="G17" s="43"/>
      <c r="H17" s="44"/>
      <c r="I17" s="49"/>
      <c r="J17" s="50"/>
      <c r="K17" s="51"/>
      <c r="L17" s="42" t="s">
        <v>9</v>
      </c>
      <c r="M17" s="43"/>
      <c r="N17" s="44"/>
    </row>
    <row r="18" spans="1:14" ht="12.75" customHeight="1">
      <c r="A18" s="32"/>
      <c r="B18" s="21"/>
      <c r="C18" s="31" t="s">
        <v>14</v>
      </c>
      <c r="D18" s="33" t="s">
        <v>15</v>
      </c>
      <c r="E18" s="34"/>
      <c r="F18" s="31" t="s">
        <v>14</v>
      </c>
      <c r="G18" s="33" t="s">
        <v>15</v>
      </c>
      <c r="H18" s="34"/>
      <c r="I18" s="31" t="s">
        <v>14</v>
      </c>
      <c r="J18" s="33" t="s">
        <v>15</v>
      </c>
      <c r="K18" s="34"/>
      <c r="L18" s="31" t="s">
        <v>14</v>
      </c>
      <c r="M18" s="33" t="s">
        <v>15</v>
      </c>
      <c r="N18" s="34"/>
    </row>
    <row r="19" spans="1:14" ht="18.75" customHeight="1">
      <c r="A19" s="32"/>
      <c r="B19" s="21"/>
      <c r="C19" s="32"/>
      <c r="D19" s="31" t="s">
        <v>33</v>
      </c>
      <c r="E19" s="35" t="s">
        <v>34</v>
      </c>
      <c r="F19" s="32"/>
      <c r="G19" s="31" t="s">
        <v>33</v>
      </c>
      <c r="H19" s="35" t="s">
        <v>34</v>
      </c>
      <c r="I19" s="32"/>
      <c r="J19" s="31" t="s">
        <v>33</v>
      </c>
      <c r="K19" s="35" t="s">
        <v>34</v>
      </c>
      <c r="L19" s="32"/>
      <c r="M19" s="31" t="s">
        <v>33</v>
      </c>
      <c r="N19" s="35" t="s">
        <v>34</v>
      </c>
    </row>
    <row r="20" spans="1:14" ht="18.75" customHeight="1">
      <c r="A20" s="32"/>
      <c r="B20" s="21"/>
      <c r="C20" s="32"/>
      <c r="D20" s="32"/>
      <c r="E20" s="36"/>
      <c r="F20" s="32"/>
      <c r="G20" s="32"/>
      <c r="H20" s="36"/>
      <c r="I20" s="32"/>
      <c r="J20" s="32"/>
      <c r="K20" s="36"/>
      <c r="L20" s="32"/>
      <c r="M20" s="32"/>
      <c r="N20" s="36"/>
    </row>
    <row r="21" spans="1:14" ht="18.75" customHeight="1">
      <c r="A21" s="32"/>
      <c r="B21" s="21"/>
      <c r="C21" s="32"/>
      <c r="D21" s="32"/>
      <c r="E21" s="36"/>
      <c r="F21" s="32"/>
      <c r="G21" s="32"/>
      <c r="H21" s="36"/>
      <c r="I21" s="32"/>
      <c r="J21" s="32"/>
      <c r="K21" s="36"/>
      <c r="L21" s="32"/>
      <c r="M21" s="32"/>
      <c r="N21" s="36"/>
    </row>
    <row r="22" spans="1:14" ht="18.75" customHeight="1">
      <c r="A22" s="32"/>
      <c r="B22" s="21"/>
      <c r="C22" s="32"/>
      <c r="D22" s="32"/>
      <c r="E22" s="36"/>
      <c r="F22" s="32"/>
      <c r="G22" s="32"/>
      <c r="H22" s="36"/>
      <c r="I22" s="32"/>
      <c r="J22" s="32"/>
      <c r="K22" s="36"/>
      <c r="L22" s="32"/>
      <c r="M22" s="32"/>
      <c r="N22" s="36"/>
    </row>
    <row r="23" spans="1:14" ht="18.75" customHeight="1">
      <c r="A23" s="54"/>
      <c r="B23" s="22"/>
      <c r="C23" s="54"/>
      <c r="D23" s="32"/>
      <c r="E23" s="36"/>
      <c r="F23" s="32"/>
      <c r="G23" s="32"/>
      <c r="H23" s="36"/>
      <c r="I23" s="32"/>
      <c r="J23" s="32"/>
      <c r="K23" s="36"/>
      <c r="L23" s="32"/>
      <c r="M23" s="32"/>
      <c r="N23" s="36"/>
    </row>
    <row r="24" spans="1:14" ht="12.75">
      <c r="A24" s="6">
        <v>1</v>
      </c>
      <c r="B24" s="5">
        <v>2</v>
      </c>
      <c r="C24" s="5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8">
        <v>13</v>
      </c>
      <c r="N24" s="8">
        <v>14</v>
      </c>
    </row>
    <row r="25" spans="1:14" ht="12.75">
      <c r="A25" s="20" t="s">
        <v>37</v>
      </c>
      <c r="B25" s="52">
        <f>B35</f>
        <v>4941135</v>
      </c>
      <c r="C25" s="17">
        <f>C35</f>
        <v>76057.8</v>
      </c>
      <c r="D25" s="30">
        <f>D35</f>
        <v>76057.8</v>
      </c>
      <c r="E25" s="30"/>
      <c r="F25" s="30">
        <f aca="true" t="shared" si="0" ref="F25:L25">F35</f>
        <v>3768287.0999999996</v>
      </c>
      <c r="G25" s="30">
        <f t="shared" si="0"/>
        <v>806178.45</v>
      </c>
      <c r="H25" s="30">
        <f t="shared" si="0"/>
        <v>2962108.65</v>
      </c>
      <c r="I25" s="30">
        <f t="shared" si="0"/>
        <v>3618921.53</v>
      </c>
      <c r="J25" s="30">
        <f t="shared" si="0"/>
        <v>789347</v>
      </c>
      <c r="K25" s="30">
        <f t="shared" si="0"/>
        <v>2829574.53</v>
      </c>
      <c r="L25" s="30">
        <f t="shared" si="0"/>
        <v>225423.3700000001</v>
      </c>
      <c r="M25" s="30">
        <f>M35</f>
        <v>92889.25</v>
      </c>
      <c r="N25" s="17">
        <f>H25-K25</f>
        <v>132534.1200000001</v>
      </c>
    </row>
    <row r="26" spans="1:14" ht="12.75">
      <c r="A26" s="21"/>
      <c r="B26" s="53"/>
      <c r="C26" s="18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8"/>
    </row>
    <row r="27" spans="1:14" ht="12.75">
      <c r="A27" s="21"/>
      <c r="B27" s="53"/>
      <c r="C27" s="18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8"/>
    </row>
    <row r="28" spans="1:14" ht="12.75">
      <c r="A28" s="21"/>
      <c r="B28" s="53"/>
      <c r="C28" s="1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8"/>
    </row>
    <row r="29" spans="1:14" ht="0.75" customHeight="1">
      <c r="A29" s="21"/>
      <c r="B29" s="10"/>
      <c r="C29" s="18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18"/>
    </row>
    <row r="30" spans="1:14" ht="6" customHeight="1" hidden="1">
      <c r="A30" s="21"/>
      <c r="B30" s="10"/>
      <c r="C30" s="1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8"/>
    </row>
    <row r="31" spans="1:14" ht="12.75" customHeight="1" hidden="1">
      <c r="A31" s="21"/>
      <c r="B31" s="10"/>
      <c r="C31" s="1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18"/>
    </row>
    <row r="32" spans="1:14" ht="12.75" customHeight="1" hidden="1">
      <c r="A32" s="21"/>
      <c r="B32" s="10"/>
      <c r="C32" s="18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8"/>
    </row>
    <row r="33" spans="1:14" ht="12.75" customHeight="1" hidden="1">
      <c r="A33" s="21"/>
      <c r="B33" s="10"/>
      <c r="C33" s="18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8"/>
    </row>
    <row r="34" spans="1:14" ht="12.75" customHeight="1" hidden="1">
      <c r="A34" s="22"/>
      <c r="B34" s="10"/>
      <c r="C34" s="1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9"/>
    </row>
    <row r="35" spans="1:14" ht="12.75">
      <c r="A35" s="20" t="s">
        <v>25</v>
      </c>
      <c r="B35" s="17">
        <v>4941135</v>
      </c>
      <c r="C35" s="17">
        <f>D35</f>
        <v>76057.8</v>
      </c>
      <c r="D35" s="17">
        <v>76057.8</v>
      </c>
      <c r="E35" s="17"/>
      <c r="F35" s="28">
        <f>G35+H35</f>
        <v>3768287.0999999996</v>
      </c>
      <c r="G35" s="25">
        <v>806178.45</v>
      </c>
      <c r="H35" s="25">
        <v>2962108.65</v>
      </c>
      <c r="I35" s="25">
        <f>J35+K35</f>
        <v>3618921.53</v>
      </c>
      <c r="J35" s="25">
        <v>789347</v>
      </c>
      <c r="K35" s="25">
        <v>2829574.53</v>
      </c>
      <c r="L35" s="17">
        <f>M35+N35</f>
        <v>225423.3700000001</v>
      </c>
      <c r="M35" s="17">
        <f>C35+G35-J35</f>
        <v>92889.25</v>
      </c>
      <c r="N35" s="17">
        <f>H35-K35</f>
        <v>132534.1200000001</v>
      </c>
    </row>
    <row r="36" spans="1:14" ht="29.25" customHeight="1">
      <c r="A36" s="22"/>
      <c r="B36" s="19"/>
      <c r="C36" s="19"/>
      <c r="D36" s="19"/>
      <c r="E36" s="19"/>
      <c r="F36" s="29"/>
      <c r="G36" s="26"/>
      <c r="H36" s="26"/>
      <c r="I36" s="26"/>
      <c r="J36" s="26"/>
      <c r="K36" s="26"/>
      <c r="L36" s="19"/>
      <c r="M36" s="19"/>
      <c r="N36" s="19"/>
    </row>
    <row r="37" spans="1:14" ht="12.75">
      <c r="A37" s="20" t="s">
        <v>22</v>
      </c>
      <c r="B37" s="25"/>
      <c r="C37" s="25"/>
      <c r="D37" s="25"/>
      <c r="E37" s="25"/>
      <c r="F37" s="28"/>
      <c r="G37" s="25"/>
      <c r="H37" s="25"/>
      <c r="I37" s="25"/>
      <c r="J37" s="25"/>
      <c r="K37" s="25"/>
      <c r="L37" s="17"/>
      <c r="M37" s="17"/>
      <c r="N37" s="17"/>
    </row>
    <row r="38" spans="1:14" ht="12.75">
      <c r="A38" s="22"/>
      <c r="B38" s="26"/>
      <c r="C38" s="26"/>
      <c r="D38" s="26"/>
      <c r="E38" s="26"/>
      <c r="F38" s="29"/>
      <c r="G38" s="26"/>
      <c r="H38" s="26"/>
      <c r="I38" s="26"/>
      <c r="J38" s="26"/>
      <c r="K38" s="26"/>
      <c r="L38" s="19"/>
      <c r="M38" s="19"/>
      <c r="N38" s="19"/>
    </row>
    <row r="39" spans="1:14" ht="12.75">
      <c r="A39" s="20" t="s">
        <v>38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2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4.5" customHeight="1">
      <c r="A41" s="2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2.25" customHeight="1" hidden="1">
      <c r="A42" s="2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2.75" hidden="1">
      <c r="A43" s="2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.75">
      <c r="A44" s="8" t="s">
        <v>16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8" t="s">
        <v>17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23" t="s">
        <v>23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6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3" t="s">
        <v>39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.7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2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4.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2.25" customHeight="1" hidden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.75" hidden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.75">
      <c r="A54" s="8" t="s">
        <v>18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8" t="s">
        <v>19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.75">
      <c r="A56" s="23" t="s">
        <v>24</v>
      </c>
      <c r="B56" s="17">
        <f>B66+B68+B69+B70+B71+B77+B72+B73+B74+B67+B75+B76</f>
        <v>677501.35</v>
      </c>
      <c r="C56" s="17">
        <f>C66+C67+C68+C69+C70+C71+C72+C73+C74+C77</f>
        <v>0</v>
      </c>
      <c r="D56" s="17"/>
      <c r="E56" s="17">
        <f>E66+E67+E68+E69+E71+E72+E73+E74+E77</f>
        <v>0</v>
      </c>
      <c r="F56" s="17">
        <f>F66+F68+F69+F70+F77+F71+F72+F73+F74+F67+F75+F76</f>
        <v>518391.89</v>
      </c>
      <c r="G56" s="17">
        <f>G66+G67+G68+G69+G70+G71+G72+G73+G74+G75+G76+G77</f>
        <v>24640</v>
      </c>
      <c r="H56" s="17">
        <f>H66+H67+H68+H69+H70+H71+H72+H73+H74+H75+H76+H77</f>
        <v>493751.89</v>
      </c>
      <c r="I56" s="17">
        <f>I66+I68+I69+I70+I71+I77+I74+I72+I73</f>
        <v>459870.18000000005</v>
      </c>
      <c r="J56" s="17">
        <f>J71</f>
        <v>24640</v>
      </c>
      <c r="K56" s="17">
        <f>K66+K68+K69+K70+K71+K77+K72+K73+K74</f>
        <v>435230.18000000005</v>
      </c>
      <c r="L56" s="17">
        <f>L66+L68+L69+L70+L71+L77+L72+L73+L67+L74+L75+L76</f>
        <v>58521.71000000001</v>
      </c>
      <c r="M56" s="17">
        <f>M66+M68+M69+M70+M71+M77</f>
        <v>0</v>
      </c>
      <c r="N56" s="17">
        <f>N66+N68+N69+N70+N71+N77+N72+N73+N67+N74+N75+N76</f>
        <v>58521.71000000001</v>
      </c>
    </row>
    <row r="57" spans="1:14" ht="12.75">
      <c r="A57" s="2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.75">
      <c r="A59" s="2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20.25" customHeight="1">
      <c r="A60" s="2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25.5" customHeight="1" hidden="1">
      <c r="A61" s="23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0.75" customHeight="1" hidden="1">
      <c r="A62" s="2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 customHeight="1" hidden="1">
      <c r="A63" s="2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.75" customHeight="1" hidden="1">
      <c r="A64" s="2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2.75" customHeight="1" hidden="1">
      <c r="A65" s="2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45" customHeight="1">
      <c r="A66" s="8" t="s">
        <v>26</v>
      </c>
      <c r="B66" s="11">
        <v>43800</v>
      </c>
      <c r="C66" s="11">
        <f>E66</f>
        <v>0</v>
      </c>
      <c r="D66" s="11"/>
      <c r="E66" s="11">
        <v>0</v>
      </c>
      <c r="F66" s="11">
        <f>G66+H66</f>
        <v>38252.54</v>
      </c>
      <c r="G66" s="11"/>
      <c r="H66" s="11">
        <v>38252.54</v>
      </c>
      <c r="I66" s="11">
        <f>J66+K66</f>
        <v>38252.54</v>
      </c>
      <c r="J66" s="11"/>
      <c r="K66" s="11">
        <v>38252.54</v>
      </c>
      <c r="L66" s="11">
        <f>E66+F66-I66</f>
        <v>0</v>
      </c>
      <c r="M66" s="11">
        <f aca="true" t="shared" si="1" ref="M66:M76">G66-J66</f>
        <v>0</v>
      </c>
      <c r="N66" s="11">
        <f>E66+H66-K66</f>
        <v>0</v>
      </c>
    </row>
    <row r="67" spans="1:14" ht="52.5" customHeight="1">
      <c r="A67" s="6" t="s">
        <v>41</v>
      </c>
      <c r="B67" s="11">
        <v>660</v>
      </c>
      <c r="C67" s="11">
        <f aca="true" t="shared" si="2" ref="C67:C77">E67</f>
        <v>0</v>
      </c>
      <c r="D67" s="11"/>
      <c r="E67" s="11"/>
      <c r="F67" s="11">
        <f>G67+H67</f>
        <v>0</v>
      </c>
      <c r="G67" s="11"/>
      <c r="H67" s="11">
        <v>0</v>
      </c>
      <c r="I67" s="11">
        <f>J67+K67</f>
        <v>0</v>
      </c>
      <c r="J67" s="11"/>
      <c r="K67" s="11">
        <v>0</v>
      </c>
      <c r="L67" s="11">
        <f aca="true" t="shared" si="3" ref="L67:L77">E67+F67-I67</f>
        <v>0</v>
      </c>
      <c r="M67" s="11">
        <f t="shared" si="1"/>
        <v>0</v>
      </c>
      <c r="N67" s="11">
        <f aca="true" t="shared" si="4" ref="N67:N77">E67+H67-K67</f>
        <v>0</v>
      </c>
    </row>
    <row r="68" spans="1:14" ht="32.25" customHeight="1">
      <c r="A68" s="6" t="s">
        <v>27</v>
      </c>
      <c r="B68" s="12">
        <v>65452</v>
      </c>
      <c r="C68" s="11">
        <f t="shared" si="2"/>
        <v>0</v>
      </c>
      <c r="D68" s="12"/>
      <c r="E68" s="12">
        <v>0</v>
      </c>
      <c r="F68" s="11">
        <f aca="true" t="shared" si="5" ref="F68:F77">G68+H68</f>
        <v>44339</v>
      </c>
      <c r="G68" s="12"/>
      <c r="H68" s="11">
        <v>44339</v>
      </c>
      <c r="I68" s="11">
        <f aca="true" t="shared" si="6" ref="I68:I77">J68+K68</f>
        <v>30906.47</v>
      </c>
      <c r="J68" s="12"/>
      <c r="K68" s="12">
        <v>30906.47</v>
      </c>
      <c r="L68" s="11">
        <f t="shared" si="3"/>
        <v>13432.529999999999</v>
      </c>
      <c r="M68" s="11">
        <f t="shared" si="1"/>
        <v>0</v>
      </c>
      <c r="N68" s="11">
        <f t="shared" si="4"/>
        <v>13432.529999999999</v>
      </c>
    </row>
    <row r="69" spans="1:14" ht="32.25" customHeight="1">
      <c r="A69" s="6" t="s">
        <v>43</v>
      </c>
      <c r="B69" s="12">
        <v>15000</v>
      </c>
      <c r="C69" s="11">
        <f t="shared" si="2"/>
        <v>0</v>
      </c>
      <c r="D69" s="12"/>
      <c r="E69" s="12">
        <v>0</v>
      </c>
      <c r="F69" s="11">
        <f t="shared" si="5"/>
        <v>15000</v>
      </c>
      <c r="G69" s="12"/>
      <c r="H69" s="11">
        <v>15000</v>
      </c>
      <c r="I69" s="11">
        <f t="shared" si="6"/>
        <v>7068</v>
      </c>
      <c r="J69" s="12"/>
      <c r="K69" s="12">
        <v>7068</v>
      </c>
      <c r="L69" s="11">
        <f t="shared" si="3"/>
        <v>7932</v>
      </c>
      <c r="M69" s="11">
        <f t="shared" si="1"/>
        <v>0</v>
      </c>
      <c r="N69" s="11">
        <f t="shared" si="4"/>
        <v>7932</v>
      </c>
    </row>
    <row r="70" spans="1:14" ht="32.25" customHeight="1">
      <c r="A70" s="9" t="s">
        <v>28</v>
      </c>
      <c r="B70" s="12">
        <v>214304.01</v>
      </c>
      <c r="C70" s="11">
        <f t="shared" si="2"/>
        <v>0</v>
      </c>
      <c r="D70" s="12"/>
      <c r="E70" s="12"/>
      <c r="F70" s="11">
        <f t="shared" si="5"/>
        <v>131401.01</v>
      </c>
      <c r="G70" s="12"/>
      <c r="H70" s="11">
        <v>131401.01</v>
      </c>
      <c r="I70" s="11">
        <f t="shared" si="6"/>
        <v>128449.51</v>
      </c>
      <c r="J70" s="12"/>
      <c r="K70" s="12">
        <v>128449.51</v>
      </c>
      <c r="L70" s="11">
        <f t="shared" si="3"/>
        <v>2951.5000000000146</v>
      </c>
      <c r="M70" s="11">
        <f t="shared" si="1"/>
        <v>0</v>
      </c>
      <c r="N70" s="11">
        <f t="shared" si="4"/>
        <v>2951.5000000000146</v>
      </c>
    </row>
    <row r="71" spans="1:14" ht="21.75" customHeight="1">
      <c r="A71" s="6" t="s">
        <v>29</v>
      </c>
      <c r="B71" s="12">
        <v>51550</v>
      </c>
      <c r="C71" s="11">
        <f t="shared" si="2"/>
        <v>0</v>
      </c>
      <c r="D71" s="12"/>
      <c r="E71" s="12"/>
      <c r="F71" s="11">
        <f t="shared" si="5"/>
        <v>51550</v>
      </c>
      <c r="G71" s="12">
        <v>24640</v>
      </c>
      <c r="H71" s="11">
        <v>26910</v>
      </c>
      <c r="I71" s="11">
        <f t="shared" si="6"/>
        <v>51550</v>
      </c>
      <c r="J71" s="12">
        <v>24640</v>
      </c>
      <c r="K71" s="12">
        <v>26910</v>
      </c>
      <c r="L71" s="11">
        <f t="shared" si="3"/>
        <v>0</v>
      </c>
      <c r="M71" s="11">
        <f t="shared" si="1"/>
        <v>0</v>
      </c>
      <c r="N71" s="11">
        <f t="shared" si="4"/>
        <v>0</v>
      </c>
    </row>
    <row r="72" spans="1:14" ht="25.5">
      <c r="A72" s="6" t="s">
        <v>30</v>
      </c>
      <c r="B72" s="12">
        <v>124490</v>
      </c>
      <c r="C72" s="11">
        <f t="shared" si="2"/>
        <v>0</v>
      </c>
      <c r="D72" s="12"/>
      <c r="E72" s="12"/>
      <c r="F72" s="11">
        <f t="shared" si="5"/>
        <v>87604</v>
      </c>
      <c r="G72" s="12"/>
      <c r="H72" s="11">
        <v>87604</v>
      </c>
      <c r="I72" s="11">
        <f t="shared" si="6"/>
        <v>87604</v>
      </c>
      <c r="J72" s="12"/>
      <c r="K72" s="12">
        <v>87604</v>
      </c>
      <c r="L72" s="11">
        <f t="shared" si="3"/>
        <v>0</v>
      </c>
      <c r="M72" s="11">
        <f t="shared" si="1"/>
        <v>0</v>
      </c>
      <c r="N72" s="11">
        <f t="shared" si="4"/>
        <v>0</v>
      </c>
    </row>
    <row r="73" spans="1:14" ht="25.5">
      <c r="A73" s="6" t="s">
        <v>36</v>
      </c>
      <c r="B73" s="12">
        <v>0</v>
      </c>
      <c r="C73" s="11">
        <f t="shared" si="2"/>
        <v>0</v>
      </c>
      <c r="D73" s="12"/>
      <c r="E73" s="12"/>
      <c r="F73" s="11">
        <f t="shared" si="5"/>
        <v>0</v>
      </c>
      <c r="G73" s="12"/>
      <c r="H73" s="11">
        <v>0</v>
      </c>
      <c r="I73" s="11">
        <f t="shared" si="6"/>
        <v>0</v>
      </c>
      <c r="J73" s="12"/>
      <c r="K73" s="12">
        <v>0</v>
      </c>
      <c r="L73" s="11">
        <f t="shared" si="3"/>
        <v>0</v>
      </c>
      <c r="M73" s="11">
        <f t="shared" si="1"/>
        <v>0</v>
      </c>
      <c r="N73" s="11">
        <f t="shared" si="4"/>
        <v>0</v>
      </c>
    </row>
    <row r="74" spans="1:14" ht="38.25">
      <c r="A74" s="9" t="s">
        <v>40</v>
      </c>
      <c r="B74" s="12">
        <v>0</v>
      </c>
      <c r="C74" s="11">
        <f t="shared" si="2"/>
        <v>0</v>
      </c>
      <c r="D74" s="12"/>
      <c r="E74" s="12"/>
      <c r="F74" s="11">
        <f t="shared" si="5"/>
        <v>0</v>
      </c>
      <c r="G74" s="12"/>
      <c r="H74" s="11">
        <v>0</v>
      </c>
      <c r="I74" s="11">
        <f t="shared" si="6"/>
        <v>0</v>
      </c>
      <c r="J74" s="12"/>
      <c r="K74" s="12">
        <v>0</v>
      </c>
      <c r="L74" s="11">
        <f t="shared" si="3"/>
        <v>0</v>
      </c>
      <c r="M74" s="11">
        <f t="shared" si="1"/>
        <v>0</v>
      </c>
      <c r="N74" s="11">
        <f t="shared" si="4"/>
        <v>0</v>
      </c>
    </row>
    <row r="75" spans="1:14" ht="12.75">
      <c r="A75" s="14" t="s">
        <v>45</v>
      </c>
      <c r="B75" s="12">
        <v>0</v>
      </c>
      <c r="C75" s="11"/>
      <c r="D75" s="12"/>
      <c r="E75" s="12"/>
      <c r="F75" s="11">
        <v>0</v>
      </c>
      <c r="G75" s="12">
        <v>0</v>
      </c>
      <c r="H75" s="11">
        <v>0</v>
      </c>
      <c r="I75" s="11">
        <v>0</v>
      </c>
      <c r="J75" s="12">
        <v>0</v>
      </c>
      <c r="K75" s="12">
        <v>0</v>
      </c>
      <c r="L75" s="11">
        <f t="shared" si="3"/>
        <v>0</v>
      </c>
      <c r="M75" s="11">
        <v>0</v>
      </c>
      <c r="N75" s="11">
        <f t="shared" si="4"/>
        <v>0</v>
      </c>
    </row>
    <row r="76" spans="1:14" ht="12.75">
      <c r="A76" s="14" t="s">
        <v>42</v>
      </c>
      <c r="B76" s="12">
        <v>0</v>
      </c>
      <c r="C76" s="11"/>
      <c r="D76" s="12"/>
      <c r="E76" s="12"/>
      <c r="F76" s="11">
        <f t="shared" si="5"/>
        <v>0</v>
      </c>
      <c r="G76" s="12">
        <v>0</v>
      </c>
      <c r="H76" s="11">
        <v>0</v>
      </c>
      <c r="I76" s="11">
        <f t="shared" si="6"/>
        <v>0</v>
      </c>
      <c r="J76" s="12">
        <v>0</v>
      </c>
      <c r="K76" s="12">
        <v>0</v>
      </c>
      <c r="L76" s="11">
        <f t="shared" si="3"/>
        <v>0</v>
      </c>
      <c r="M76" s="11">
        <f t="shared" si="1"/>
        <v>0</v>
      </c>
      <c r="N76" s="11">
        <f t="shared" si="4"/>
        <v>0</v>
      </c>
    </row>
    <row r="77" spans="1:14" ht="38.25">
      <c r="A77" s="6" t="s">
        <v>44</v>
      </c>
      <c r="B77" s="12">
        <v>162245.34</v>
      </c>
      <c r="C77" s="11">
        <f t="shared" si="2"/>
        <v>0</v>
      </c>
      <c r="D77" s="12"/>
      <c r="E77" s="12"/>
      <c r="F77" s="11">
        <f t="shared" si="5"/>
        <v>150245.34</v>
      </c>
      <c r="G77" s="12"/>
      <c r="H77" s="11">
        <v>150245.34</v>
      </c>
      <c r="I77" s="11">
        <f t="shared" si="6"/>
        <v>116039.66</v>
      </c>
      <c r="J77" s="12"/>
      <c r="K77" s="12">
        <v>116039.66</v>
      </c>
      <c r="L77" s="11">
        <f t="shared" si="3"/>
        <v>34205.67999999999</v>
      </c>
      <c r="M77" s="11">
        <f>G77-J77</f>
        <v>0</v>
      </c>
      <c r="N77" s="11">
        <f t="shared" si="4"/>
        <v>34205.67999999999</v>
      </c>
    </row>
    <row r="78" spans="1:14" ht="12.75">
      <c r="A78" s="7" t="s">
        <v>32</v>
      </c>
      <c r="B78" s="13">
        <f>B25+B39+B56</f>
        <v>5618636.35</v>
      </c>
      <c r="C78" s="13">
        <f>C25+C39+C56</f>
        <v>76057.8</v>
      </c>
      <c r="D78" s="13">
        <f>D25+D39+D56</f>
        <v>76057.8</v>
      </c>
      <c r="E78" s="13">
        <f>E25+E39+E56</f>
        <v>0</v>
      </c>
      <c r="F78" s="12">
        <f aca="true" t="shared" si="7" ref="F78:N78">F56+F39+F25</f>
        <v>4286678.989999999</v>
      </c>
      <c r="G78" s="12">
        <f t="shared" si="7"/>
        <v>830818.45</v>
      </c>
      <c r="H78" s="12">
        <f t="shared" si="7"/>
        <v>3455860.54</v>
      </c>
      <c r="I78" s="12">
        <f t="shared" si="7"/>
        <v>4078791.71</v>
      </c>
      <c r="J78" s="12">
        <f t="shared" si="7"/>
        <v>813987</v>
      </c>
      <c r="K78" s="12">
        <f t="shared" si="7"/>
        <v>3264804.71</v>
      </c>
      <c r="L78" s="12">
        <f t="shared" si="7"/>
        <v>283945.08000000013</v>
      </c>
      <c r="M78" s="12">
        <f t="shared" si="7"/>
        <v>92889.25</v>
      </c>
      <c r="N78" s="12">
        <f t="shared" si="7"/>
        <v>191055.83000000013</v>
      </c>
    </row>
    <row r="79" ht="12.75">
      <c r="A79" s="3"/>
    </row>
    <row r="80" ht="12.75">
      <c r="A80" s="2" t="s">
        <v>20</v>
      </c>
    </row>
    <row r="81" spans="1:7" ht="12.75">
      <c r="A81" s="2" t="s">
        <v>51</v>
      </c>
      <c r="G81">
        <v>90</v>
      </c>
    </row>
    <row r="82" ht="12.75">
      <c r="A82" s="2" t="s">
        <v>48</v>
      </c>
    </row>
    <row r="83" ht="12.75">
      <c r="A83" s="2"/>
    </row>
    <row r="84" ht="12.75">
      <c r="A84" s="2" t="s">
        <v>50</v>
      </c>
    </row>
    <row r="85" ht="12.75">
      <c r="A85" s="2" t="s">
        <v>49</v>
      </c>
    </row>
    <row r="86" ht="12.75">
      <c r="A86" s="2"/>
    </row>
    <row r="87" ht="12.75">
      <c r="A87" s="2" t="s">
        <v>21</v>
      </c>
    </row>
    <row r="89" ht="12.75">
      <c r="A89" s="6"/>
    </row>
  </sheetData>
  <mergeCells count="135">
    <mergeCell ref="E19:E23"/>
    <mergeCell ref="G19:G23"/>
    <mergeCell ref="H19:H23"/>
    <mergeCell ref="J19:J23"/>
    <mergeCell ref="F18:F23"/>
    <mergeCell ref="G18:H18"/>
    <mergeCell ref="I18:I23"/>
    <mergeCell ref="J18:K18"/>
    <mergeCell ref="K19:K23"/>
    <mergeCell ref="B25:B28"/>
    <mergeCell ref="A14:A23"/>
    <mergeCell ref="C14:E14"/>
    <mergeCell ref="C15:E15"/>
    <mergeCell ref="C16:E16"/>
    <mergeCell ref="C17:E17"/>
    <mergeCell ref="C18:C23"/>
    <mergeCell ref="D18:E18"/>
    <mergeCell ref="B14:B23"/>
    <mergeCell ref="D19:D23"/>
    <mergeCell ref="F14:H17"/>
    <mergeCell ref="I14:K14"/>
    <mergeCell ref="I15:K15"/>
    <mergeCell ref="I16:K16"/>
    <mergeCell ref="I17:K17"/>
    <mergeCell ref="L14:N14"/>
    <mergeCell ref="L15:N15"/>
    <mergeCell ref="L16:N16"/>
    <mergeCell ref="L17:N17"/>
    <mergeCell ref="L18:L23"/>
    <mergeCell ref="M18:N18"/>
    <mergeCell ref="N25:N34"/>
    <mergeCell ref="K25:K34"/>
    <mergeCell ref="L25:L34"/>
    <mergeCell ref="M25:M34"/>
    <mergeCell ref="M19:M23"/>
    <mergeCell ref="N19:N23"/>
    <mergeCell ref="C25:C34"/>
    <mergeCell ref="D25:D34"/>
    <mergeCell ref="E25:E34"/>
    <mergeCell ref="F25:F34"/>
    <mergeCell ref="G25:G34"/>
    <mergeCell ref="H25:H34"/>
    <mergeCell ref="I25:I34"/>
    <mergeCell ref="J25:J34"/>
    <mergeCell ref="B35:B36"/>
    <mergeCell ref="C35:C36"/>
    <mergeCell ref="D35:D36"/>
    <mergeCell ref="E35:E36"/>
    <mergeCell ref="K35:K36"/>
    <mergeCell ref="L35:L36"/>
    <mergeCell ref="M35:M36"/>
    <mergeCell ref="F35:F36"/>
    <mergeCell ref="G35:G36"/>
    <mergeCell ref="H35:H36"/>
    <mergeCell ref="I35:I36"/>
    <mergeCell ref="N37:N38"/>
    <mergeCell ref="N35:N36"/>
    <mergeCell ref="B37:B38"/>
    <mergeCell ref="C37:C38"/>
    <mergeCell ref="D37:D38"/>
    <mergeCell ref="E37:E38"/>
    <mergeCell ref="F37:F38"/>
    <mergeCell ref="G37:G38"/>
    <mergeCell ref="H37:H38"/>
    <mergeCell ref="I37:I38"/>
    <mergeCell ref="B39:B43"/>
    <mergeCell ref="C39:C43"/>
    <mergeCell ref="D39:D43"/>
    <mergeCell ref="E39:E43"/>
    <mergeCell ref="F39:F43"/>
    <mergeCell ref="G39:G43"/>
    <mergeCell ref="H39:H43"/>
    <mergeCell ref="I39:I43"/>
    <mergeCell ref="J39:J43"/>
    <mergeCell ref="K39:K43"/>
    <mergeCell ref="L39:L43"/>
    <mergeCell ref="M39:M43"/>
    <mergeCell ref="B46:B47"/>
    <mergeCell ref="C46:C47"/>
    <mergeCell ref="D46:D47"/>
    <mergeCell ref="E46:E47"/>
    <mergeCell ref="L46:L47"/>
    <mergeCell ref="M46:M47"/>
    <mergeCell ref="N46:N47"/>
    <mergeCell ref="N39:N43"/>
    <mergeCell ref="C48:C53"/>
    <mergeCell ref="D48:D53"/>
    <mergeCell ref="E48:E53"/>
    <mergeCell ref="K46:K47"/>
    <mergeCell ref="F46:F47"/>
    <mergeCell ref="G46:G47"/>
    <mergeCell ref="H46:H47"/>
    <mergeCell ref="I46:I47"/>
    <mergeCell ref="J46:J47"/>
    <mergeCell ref="K48:K53"/>
    <mergeCell ref="L48:L53"/>
    <mergeCell ref="M48:M53"/>
    <mergeCell ref="F48:F53"/>
    <mergeCell ref="G48:G53"/>
    <mergeCell ref="H48:H53"/>
    <mergeCell ref="I48:I53"/>
    <mergeCell ref="N48:N53"/>
    <mergeCell ref="G56:G65"/>
    <mergeCell ref="H56:H65"/>
    <mergeCell ref="I56:I65"/>
    <mergeCell ref="N56:N65"/>
    <mergeCell ref="J56:J65"/>
    <mergeCell ref="K56:K65"/>
    <mergeCell ref="L56:L65"/>
    <mergeCell ref="M56:M65"/>
    <mergeCell ref="J48:J53"/>
    <mergeCell ref="A7:J7"/>
    <mergeCell ref="A35:A36"/>
    <mergeCell ref="A25:A34"/>
    <mergeCell ref="A37:A38"/>
    <mergeCell ref="A8:M8"/>
    <mergeCell ref="K37:K38"/>
    <mergeCell ref="L37:L38"/>
    <mergeCell ref="M37:M38"/>
    <mergeCell ref="J37:J38"/>
    <mergeCell ref="J35:J36"/>
    <mergeCell ref="F56:F65"/>
    <mergeCell ref="A39:A43"/>
    <mergeCell ref="A46:A47"/>
    <mergeCell ref="A48:A53"/>
    <mergeCell ref="A56:A65"/>
    <mergeCell ref="B56:B65"/>
    <mergeCell ref="C56:C65"/>
    <mergeCell ref="D56:D65"/>
    <mergeCell ref="E56:E65"/>
    <mergeCell ref="B48:B53"/>
    <mergeCell ref="A3:L3"/>
    <mergeCell ref="A4:L4"/>
    <mergeCell ref="A5:M5"/>
    <mergeCell ref="A6:M6"/>
  </mergeCells>
  <printOptions/>
  <pageMargins left="0.75" right="0.75" top="0.47" bottom="0.46" header="0.56" footer="0.3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9"/>
  <sheetViews>
    <sheetView zoomScale="75" zoomScaleNormal="75" workbookViewId="0" topLeftCell="C5">
      <selection activeCell="F71" sqref="F71:K71"/>
    </sheetView>
  </sheetViews>
  <sheetFormatPr defaultColWidth="9.00390625" defaultRowHeight="12.75"/>
  <cols>
    <col min="1" max="1" width="45.75390625" style="0" customWidth="1"/>
    <col min="2" max="2" width="11.875" style="0" customWidth="1"/>
    <col min="3" max="3" width="10.75390625" style="0" customWidth="1"/>
    <col min="4" max="5" width="10.00390625" style="0" customWidth="1"/>
    <col min="6" max="6" width="12.125" style="0" customWidth="1"/>
    <col min="7" max="7" width="12.125" style="0" bestFit="1" customWidth="1"/>
    <col min="8" max="9" width="13.25390625" style="0" bestFit="1" customWidth="1"/>
    <col min="10" max="10" width="12.375" style="0" customWidth="1"/>
    <col min="11" max="11" width="12.125" style="0" bestFit="1" customWidth="1"/>
    <col min="12" max="12" width="12.00390625" style="0" customWidth="1"/>
    <col min="13" max="13" width="11.00390625" style="0" customWidth="1"/>
    <col min="14" max="14" width="12.625" style="0" customWidth="1"/>
  </cols>
  <sheetData>
    <row r="1" ht="12.75" hidden="1"/>
    <row r="2" ht="17.25" hidden="1">
      <c r="A2" s="1"/>
    </row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.7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6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0" ht="12.7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3" ht="12.75">
      <c r="A8" s="16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12.75">
      <c r="A9" s="3"/>
    </row>
    <row r="10" ht="14.25" customHeight="1">
      <c r="A10" s="3" t="s">
        <v>3</v>
      </c>
    </row>
    <row r="11" ht="12.75" customHeight="1">
      <c r="A11" s="3" t="s">
        <v>4</v>
      </c>
    </row>
    <row r="12" ht="12.75">
      <c r="A12" s="3"/>
    </row>
    <row r="13" ht="12.75">
      <c r="A13" s="4" t="s">
        <v>35</v>
      </c>
    </row>
    <row r="14" spans="1:14" ht="12.75" customHeight="1">
      <c r="A14" s="31" t="s">
        <v>5</v>
      </c>
      <c r="B14" s="20" t="s">
        <v>31</v>
      </c>
      <c r="C14" s="37" t="s">
        <v>6</v>
      </c>
      <c r="D14" s="38"/>
      <c r="E14" s="15"/>
      <c r="F14" s="37" t="s">
        <v>10</v>
      </c>
      <c r="G14" s="38"/>
      <c r="H14" s="15"/>
      <c r="I14" s="37" t="s">
        <v>11</v>
      </c>
      <c r="J14" s="38"/>
      <c r="K14" s="15"/>
      <c r="L14" s="37" t="s">
        <v>6</v>
      </c>
      <c r="M14" s="38"/>
      <c r="N14" s="15"/>
    </row>
    <row r="15" spans="1:14" ht="12.75" customHeight="1">
      <c r="A15" s="32"/>
      <c r="B15" s="21"/>
      <c r="C15" s="39" t="s">
        <v>7</v>
      </c>
      <c r="D15" s="40"/>
      <c r="E15" s="41"/>
      <c r="F15" s="39"/>
      <c r="G15" s="45"/>
      <c r="H15" s="41"/>
      <c r="I15" s="39" t="s">
        <v>12</v>
      </c>
      <c r="J15" s="40"/>
      <c r="K15" s="41"/>
      <c r="L15" s="39" t="s">
        <v>7</v>
      </c>
      <c r="M15" s="40"/>
      <c r="N15" s="41"/>
    </row>
    <row r="16" spans="1:14" ht="12.75" customHeight="1">
      <c r="A16" s="32"/>
      <c r="B16" s="21"/>
      <c r="C16" s="39" t="s">
        <v>8</v>
      </c>
      <c r="D16" s="40"/>
      <c r="E16" s="41"/>
      <c r="F16" s="39"/>
      <c r="G16" s="45"/>
      <c r="H16" s="41"/>
      <c r="I16" s="46"/>
      <c r="J16" s="47"/>
      <c r="K16" s="48"/>
      <c r="L16" s="39" t="s">
        <v>13</v>
      </c>
      <c r="M16" s="40"/>
      <c r="N16" s="41"/>
    </row>
    <row r="17" spans="1:14" ht="12.75" customHeight="1">
      <c r="A17" s="32"/>
      <c r="B17" s="21"/>
      <c r="C17" s="42" t="s">
        <v>9</v>
      </c>
      <c r="D17" s="43"/>
      <c r="E17" s="44"/>
      <c r="F17" s="42"/>
      <c r="G17" s="43"/>
      <c r="H17" s="44"/>
      <c r="I17" s="49"/>
      <c r="J17" s="50"/>
      <c r="K17" s="51"/>
      <c r="L17" s="42" t="s">
        <v>9</v>
      </c>
      <c r="M17" s="43"/>
      <c r="N17" s="44"/>
    </row>
    <row r="18" spans="1:14" ht="12.75" customHeight="1">
      <c r="A18" s="32"/>
      <c r="B18" s="21"/>
      <c r="C18" s="31" t="s">
        <v>14</v>
      </c>
      <c r="D18" s="33" t="s">
        <v>15</v>
      </c>
      <c r="E18" s="34"/>
      <c r="F18" s="31" t="s">
        <v>14</v>
      </c>
      <c r="G18" s="33" t="s">
        <v>15</v>
      </c>
      <c r="H18" s="34"/>
      <c r="I18" s="31" t="s">
        <v>14</v>
      </c>
      <c r="J18" s="33" t="s">
        <v>15</v>
      </c>
      <c r="K18" s="34"/>
      <c r="L18" s="31" t="s">
        <v>14</v>
      </c>
      <c r="M18" s="33" t="s">
        <v>15</v>
      </c>
      <c r="N18" s="34"/>
    </row>
    <row r="19" spans="1:14" ht="18.75" customHeight="1">
      <c r="A19" s="32"/>
      <c r="B19" s="21"/>
      <c r="C19" s="32"/>
      <c r="D19" s="31" t="s">
        <v>33</v>
      </c>
      <c r="E19" s="35" t="s">
        <v>34</v>
      </c>
      <c r="F19" s="32"/>
      <c r="G19" s="31" t="s">
        <v>33</v>
      </c>
      <c r="H19" s="35" t="s">
        <v>34</v>
      </c>
      <c r="I19" s="32"/>
      <c r="J19" s="31" t="s">
        <v>33</v>
      </c>
      <c r="K19" s="35" t="s">
        <v>34</v>
      </c>
      <c r="L19" s="32"/>
      <c r="M19" s="31" t="s">
        <v>33</v>
      </c>
      <c r="N19" s="35" t="s">
        <v>34</v>
      </c>
    </row>
    <row r="20" spans="1:14" ht="18.75" customHeight="1">
      <c r="A20" s="32"/>
      <c r="B20" s="21"/>
      <c r="C20" s="32"/>
      <c r="D20" s="32"/>
      <c r="E20" s="36"/>
      <c r="F20" s="32"/>
      <c r="G20" s="32"/>
      <c r="H20" s="36"/>
      <c r="I20" s="32"/>
      <c r="J20" s="32"/>
      <c r="K20" s="36"/>
      <c r="L20" s="32"/>
      <c r="M20" s="32"/>
      <c r="N20" s="36"/>
    </row>
    <row r="21" spans="1:14" ht="18.75" customHeight="1">
      <c r="A21" s="32"/>
      <c r="B21" s="21"/>
      <c r="C21" s="32"/>
      <c r="D21" s="32"/>
      <c r="E21" s="36"/>
      <c r="F21" s="32"/>
      <c r="G21" s="32"/>
      <c r="H21" s="36"/>
      <c r="I21" s="32"/>
      <c r="J21" s="32"/>
      <c r="K21" s="36"/>
      <c r="L21" s="32"/>
      <c r="M21" s="32"/>
      <c r="N21" s="36"/>
    </row>
    <row r="22" spans="1:14" ht="18.75" customHeight="1">
      <c r="A22" s="32"/>
      <c r="B22" s="21"/>
      <c r="C22" s="32"/>
      <c r="D22" s="32"/>
      <c r="E22" s="36"/>
      <c r="F22" s="32"/>
      <c r="G22" s="32"/>
      <c r="H22" s="36"/>
      <c r="I22" s="32"/>
      <c r="J22" s="32"/>
      <c r="K22" s="36"/>
      <c r="L22" s="32"/>
      <c r="M22" s="32"/>
      <c r="N22" s="36"/>
    </row>
    <row r="23" spans="1:14" ht="18.75" customHeight="1">
      <c r="A23" s="54"/>
      <c r="B23" s="22"/>
      <c r="C23" s="54"/>
      <c r="D23" s="32"/>
      <c r="E23" s="36"/>
      <c r="F23" s="32"/>
      <c r="G23" s="32"/>
      <c r="H23" s="36"/>
      <c r="I23" s="32"/>
      <c r="J23" s="32"/>
      <c r="K23" s="36"/>
      <c r="L23" s="32"/>
      <c r="M23" s="32"/>
      <c r="N23" s="36"/>
    </row>
    <row r="24" spans="1:14" ht="12.75">
      <c r="A24" s="6">
        <v>1</v>
      </c>
      <c r="B24" s="5">
        <v>2</v>
      </c>
      <c r="C24" s="5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8">
        <v>13</v>
      </c>
      <c r="N24" s="8">
        <v>14</v>
      </c>
    </row>
    <row r="25" spans="1:14" ht="12.75">
      <c r="A25" s="20" t="s">
        <v>37</v>
      </c>
      <c r="B25" s="52">
        <v>4856355</v>
      </c>
      <c r="C25" s="17">
        <f>C35</f>
        <v>0</v>
      </c>
      <c r="D25" s="30">
        <f>D35</f>
        <v>0</v>
      </c>
      <c r="E25" s="30"/>
      <c r="F25" s="30">
        <f aca="true" t="shared" si="0" ref="F25:M25">F35</f>
        <v>4856355</v>
      </c>
      <c r="G25" s="30">
        <f t="shared" si="0"/>
        <v>1201700</v>
      </c>
      <c r="H25" s="30">
        <f t="shared" si="0"/>
        <v>3654655</v>
      </c>
      <c r="I25" s="30">
        <f t="shared" si="0"/>
        <v>4853955</v>
      </c>
      <c r="J25" s="30">
        <f t="shared" si="0"/>
        <v>1201700</v>
      </c>
      <c r="K25" s="30">
        <f t="shared" si="0"/>
        <v>3652255</v>
      </c>
      <c r="L25" s="30">
        <f t="shared" si="0"/>
        <v>2400</v>
      </c>
      <c r="M25" s="30">
        <f t="shared" si="0"/>
        <v>0</v>
      </c>
      <c r="N25" s="17">
        <f>H25-K25</f>
        <v>2400</v>
      </c>
    </row>
    <row r="26" spans="1:14" ht="12.75">
      <c r="A26" s="21"/>
      <c r="B26" s="53"/>
      <c r="C26" s="18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8"/>
    </row>
    <row r="27" spans="1:14" ht="12.75">
      <c r="A27" s="21"/>
      <c r="B27" s="53"/>
      <c r="C27" s="18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8"/>
    </row>
    <row r="28" spans="1:14" ht="12.75">
      <c r="A28" s="21"/>
      <c r="B28" s="53"/>
      <c r="C28" s="1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8"/>
    </row>
    <row r="29" spans="1:14" ht="0.75" customHeight="1">
      <c r="A29" s="21"/>
      <c r="B29" s="10"/>
      <c r="C29" s="18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18"/>
    </row>
    <row r="30" spans="1:14" ht="6" customHeight="1" hidden="1">
      <c r="A30" s="21"/>
      <c r="B30" s="10"/>
      <c r="C30" s="1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8"/>
    </row>
    <row r="31" spans="1:14" ht="12.75" customHeight="1" hidden="1">
      <c r="A31" s="21"/>
      <c r="B31" s="10"/>
      <c r="C31" s="1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18"/>
    </row>
    <row r="32" spans="1:14" ht="12.75" customHeight="1" hidden="1">
      <c r="A32" s="21"/>
      <c r="B32" s="10"/>
      <c r="C32" s="18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8"/>
    </row>
    <row r="33" spans="1:14" ht="12.75" customHeight="1" hidden="1">
      <c r="A33" s="21"/>
      <c r="B33" s="10"/>
      <c r="C33" s="18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8"/>
    </row>
    <row r="34" spans="1:14" ht="12.75" customHeight="1" hidden="1">
      <c r="A34" s="22"/>
      <c r="B34" s="10"/>
      <c r="C34" s="1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9"/>
    </row>
    <row r="35" spans="1:14" ht="12.75">
      <c r="A35" s="20" t="s">
        <v>25</v>
      </c>
      <c r="B35" s="17">
        <v>4856355</v>
      </c>
      <c r="C35" s="17">
        <f>D35</f>
        <v>0</v>
      </c>
      <c r="D35" s="17">
        <v>0</v>
      </c>
      <c r="E35" s="17"/>
      <c r="F35" s="28">
        <f>G35+H35</f>
        <v>4856355</v>
      </c>
      <c r="G35" s="25">
        <v>1201700</v>
      </c>
      <c r="H35" s="25">
        <v>3654655</v>
      </c>
      <c r="I35" s="25">
        <f>J35+K35</f>
        <v>4853955</v>
      </c>
      <c r="J35" s="25">
        <v>1201700</v>
      </c>
      <c r="K35" s="25">
        <v>3652255</v>
      </c>
      <c r="L35" s="17">
        <f>M35+N35</f>
        <v>2400</v>
      </c>
      <c r="M35" s="17">
        <f>C35+G35-J35</f>
        <v>0</v>
      </c>
      <c r="N35" s="17">
        <f>H35-K35</f>
        <v>2400</v>
      </c>
    </row>
    <row r="36" spans="1:14" ht="29.25" customHeight="1">
      <c r="A36" s="22"/>
      <c r="B36" s="19"/>
      <c r="C36" s="19"/>
      <c r="D36" s="19"/>
      <c r="E36" s="19"/>
      <c r="F36" s="29"/>
      <c r="G36" s="26"/>
      <c r="H36" s="26"/>
      <c r="I36" s="26"/>
      <c r="J36" s="26"/>
      <c r="K36" s="26"/>
      <c r="L36" s="19"/>
      <c r="M36" s="19"/>
      <c r="N36" s="19"/>
    </row>
    <row r="37" spans="1:14" ht="12.75">
      <c r="A37" s="20" t="s">
        <v>22</v>
      </c>
      <c r="B37" s="25"/>
      <c r="C37" s="25"/>
      <c r="D37" s="25"/>
      <c r="E37" s="25"/>
      <c r="F37" s="28"/>
      <c r="G37" s="25"/>
      <c r="H37" s="25"/>
      <c r="I37" s="25"/>
      <c r="J37" s="25"/>
      <c r="K37" s="25"/>
      <c r="L37" s="17"/>
      <c r="M37" s="17"/>
      <c r="N37" s="17"/>
    </row>
    <row r="38" spans="1:14" ht="12.75">
      <c r="A38" s="22"/>
      <c r="B38" s="26"/>
      <c r="C38" s="26"/>
      <c r="D38" s="26"/>
      <c r="E38" s="26"/>
      <c r="F38" s="29"/>
      <c r="G38" s="26"/>
      <c r="H38" s="26"/>
      <c r="I38" s="26"/>
      <c r="J38" s="26"/>
      <c r="K38" s="26"/>
      <c r="L38" s="19"/>
      <c r="M38" s="19"/>
      <c r="N38" s="19"/>
    </row>
    <row r="39" spans="1:14" ht="12.75">
      <c r="A39" s="20" t="s">
        <v>38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2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4.5" customHeight="1">
      <c r="A41" s="2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2.25" customHeight="1" hidden="1">
      <c r="A42" s="2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2.75" hidden="1">
      <c r="A43" s="2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.75">
      <c r="A44" s="8" t="s">
        <v>16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8" t="s">
        <v>17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23" t="s">
        <v>23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6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3" t="s">
        <v>39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.7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2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4.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2.25" customHeight="1" hidden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.75" hidden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.75">
      <c r="A54" s="8" t="s">
        <v>18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8" t="s">
        <v>19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.75">
      <c r="A56" s="23" t="s">
        <v>24</v>
      </c>
      <c r="B56" s="17">
        <f>B66+B68+B69+B70+B71+B77+B72+B73+B74+B67+B75+B76</f>
        <v>679973.7</v>
      </c>
      <c r="C56" s="17">
        <f>C66+C67+C68+C69+C70+C71+C72+C73+C74+C77</f>
        <v>0</v>
      </c>
      <c r="D56" s="17"/>
      <c r="E56" s="17">
        <f>E66+E67+E68+E69+E71+E72+E73+E74+E77</f>
        <v>0</v>
      </c>
      <c r="F56" s="17">
        <f>F66+F68+F69+F70+F77+F71+F72+F73+F74+F67+F75+F76</f>
        <v>679973.7</v>
      </c>
      <c r="G56" s="17">
        <f>G66+G67+G68+G69+G70+G71+G72+G73+G74+G75+G76+G77</f>
        <v>24640</v>
      </c>
      <c r="H56" s="17">
        <f>H66+H67+H68+H69+H70+H71+H72+H73+H74+H75+H76+H77</f>
        <v>655333.7</v>
      </c>
      <c r="I56" s="17">
        <f>I66+I68+I69+I70+I71+I77+I74+I72+I73</f>
        <v>678552.7</v>
      </c>
      <c r="J56" s="17">
        <f>J71</f>
        <v>24640</v>
      </c>
      <c r="K56" s="17">
        <f>K66+K68+K69+K70+K71+K77+K72+K73+K74</f>
        <v>653912.7</v>
      </c>
      <c r="L56" s="17">
        <f>L66+L68+L69+L70+L71+L77+L72+L73+L67+L74+L75+L76</f>
        <v>0</v>
      </c>
      <c r="M56" s="17">
        <f>M66+M68+M69+M70+M71+M77</f>
        <v>0</v>
      </c>
      <c r="N56" s="17">
        <f>N66+N68+N69+N70+N71+N77+N72+N73+N67+N74+N75+N76</f>
        <v>0</v>
      </c>
    </row>
    <row r="57" spans="1:14" ht="12.75">
      <c r="A57" s="2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.75">
      <c r="A59" s="2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20.25" customHeight="1">
      <c r="A60" s="2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25.5" customHeight="1" hidden="1">
      <c r="A61" s="23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0.75" customHeight="1" hidden="1">
      <c r="A62" s="2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 customHeight="1" hidden="1">
      <c r="A63" s="2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.75" customHeight="1" hidden="1">
      <c r="A64" s="2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2.75" customHeight="1" hidden="1">
      <c r="A65" s="2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45" customHeight="1">
      <c r="A66" s="8" t="s">
        <v>26</v>
      </c>
      <c r="B66" s="11">
        <v>94762.54</v>
      </c>
      <c r="C66" s="11">
        <f aca="true" t="shared" si="1" ref="C66:C74">E66</f>
        <v>0</v>
      </c>
      <c r="D66" s="11"/>
      <c r="E66" s="11">
        <v>0</v>
      </c>
      <c r="F66" s="11">
        <v>94762.54</v>
      </c>
      <c r="G66" s="11"/>
      <c r="H66" s="11">
        <v>94762.54</v>
      </c>
      <c r="I66" s="11">
        <f aca="true" t="shared" si="2" ref="I66:I74">J66+K66</f>
        <v>94762.54</v>
      </c>
      <c r="J66" s="11"/>
      <c r="K66" s="11">
        <v>94762.54</v>
      </c>
      <c r="L66" s="11">
        <f aca="true" t="shared" si="3" ref="L66:L77">E66+F66-I66</f>
        <v>0</v>
      </c>
      <c r="M66" s="11">
        <f aca="true" t="shared" si="4" ref="M66:M74">G66-J66</f>
        <v>0</v>
      </c>
      <c r="N66" s="11">
        <f aca="true" t="shared" si="5" ref="N66:N77">E66+H66-K66</f>
        <v>0</v>
      </c>
    </row>
    <row r="67" spans="1:14" ht="52.5" customHeight="1">
      <c r="A67" s="6" t="s">
        <v>41</v>
      </c>
      <c r="B67" s="11">
        <v>1421</v>
      </c>
      <c r="C67" s="11">
        <f t="shared" si="1"/>
        <v>0</v>
      </c>
      <c r="D67" s="11"/>
      <c r="E67" s="11"/>
      <c r="F67" s="11">
        <v>1421</v>
      </c>
      <c r="G67" s="11"/>
      <c r="H67" s="11">
        <v>1421</v>
      </c>
      <c r="I67" s="11">
        <v>1421</v>
      </c>
      <c r="J67" s="11"/>
      <c r="K67" s="11">
        <v>1421</v>
      </c>
      <c r="L67" s="11">
        <f t="shared" si="3"/>
        <v>0</v>
      </c>
      <c r="M67" s="11">
        <f t="shared" si="4"/>
        <v>0</v>
      </c>
      <c r="N67" s="11">
        <f t="shared" si="5"/>
        <v>0</v>
      </c>
    </row>
    <row r="68" spans="1:14" ht="32.25" customHeight="1">
      <c r="A68" s="6" t="s">
        <v>27</v>
      </c>
      <c r="B68" s="12">
        <v>40902</v>
      </c>
      <c r="C68" s="11">
        <f t="shared" si="1"/>
        <v>0</v>
      </c>
      <c r="D68" s="12"/>
      <c r="E68" s="12">
        <v>0</v>
      </c>
      <c r="F68" s="11">
        <v>40902</v>
      </c>
      <c r="G68" s="12"/>
      <c r="H68" s="11">
        <v>40902</v>
      </c>
      <c r="I68" s="11">
        <f t="shared" si="2"/>
        <v>40902</v>
      </c>
      <c r="J68" s="12"/>
      <c r="K68" s="12">
        <v>40902</v>
      </c>
      <c r="L68" s="11">
        <f t="shared" si="3"/>
        <v>0</v>
      </c>
      <c r="M68" s="11">
        <f t="shared" si="4"/>
        <v>0</v>
      </c>
      <c r="N68" s="11">
        <f t="shared" si="5"/>
        <v>0</v>
      </c>
    </row>
    <row r="69" spans="1:14" ht="32.25" customHeight="1">
      <c r="A69" s="6" t="s">
        <v>43</v>
      </c>
      <c r="B69" s="12">
        <v>7068</v>
      </c>
      <c r="C69" s="11">
        <f t="shared" si="1"/>
        <v>0</v>
      </c>
      <c r="D69" s="12"/>
      <c r="E69" s="12">
        <v>0</v>
      </c>
      <c r="F69" s="11">
        <v>7068</v>
      </c>
      <c r="G69" s="12"/>
      <c r="H69" s="11">
        <v>7068</v>
      </c>
      <c r="I69" s="11">
        <f t="shared" si="2"/>
        <v>7068</v>
      </c>
      <c r="J69" s="12"/>
      <c r="K69" s="12">
        <v>7068</v>
      </c>
      <c r="L69" s="11">
        <f t="shared" si="3"/>
        <v>0</v>
      </c>
      <c r="M69" s="11">
        <f t="shared" si="4"/>
        <v>0</v>
      </c>
      <c r="N69" s="11">
        <f t="shared" si="5"/>
        <v>0</v>
      </c>
    </row>
    <row r="70" spans="1:14" ht="32.25" customHeight="1">
      <c r="A70" s="9" t="s">
        <v>28</v>
      </c>
      <c r="B70" s="12">
        <v>227749.98</v>
      </c>
      <c r="C70" s="11">
        <f t="shared" si="1"/>
        <v>0</v>
      </c>
      <c r="D70" s="12"/>
      <c r="E70" s="12"/>
      <c r="F70" s="11">
        <v>227749.98</v>
      </c>
      <c r="G70" s="12"/>
      <c r="H70" s="11">
        <v>227749.98</v>
      </c>
      <c r="I70" s="11">
        <v>227749.98</v>
      </c>
      <c r="J70" s="12"/>
      <c r="K70" s="11">
        <v>227749.98</v>
      </c>
      <c r="L70" s="11">
        <f t="shared" si="3"/>
        <v>0</v>
      </c>
      <c r="M70" s="11">
        <f t="shared" si="4"/>
        <v>0</v>
      </c>
      <c r="N70" s="11">
        <f t="shared" si="5"/>
        <v>0</v>
      </c>
    </row>
    <row r="71" spans="1:14" ht="21.75" customHeight="1">
      <c r="A71" s="6" t="s">
        <v>29</v>
      </c>
      <c r="B71" s="12">
        <v>51550</v>
      </c>
      <c r="C71" s="11">
        <f t="shared" si="1"/>
        <v>0</v>
      </c>
      <c r="D71" s="12"/>
      <c r="E71" s="12"/>
      <c r="F71" s="11">
        <f>G71+H71</f>
        <v>51550</v>
      </c>
      <c r="G71" s="12">
        <v>24640</v>
      </c>
      <c r="H71" s="11">
        <v>26910</v>
      </c>
      <c r="I71" s="11">
        <f t="shared" si="2"/>
        <v>51550</v>
      </c>
      <c r="J71" s="12">
        <v>24640</v>
      </c>
      <c r="K71" s="12">
        <v>26910</v>
      </c>
      <c r="L71" s="11">
        <f t="shared" si="3"/>
        <v>0</v>
      </c>
      <c r="M71" s="11">
        <f t="shared" si="4"/>
        <v>0</v>
      </c>
      <c r="N71" s="11">
        <f t="shared" si="5"/>
        <v>0</v>
      </c>
    </row>
    <row r="72" spans="1:14" ht="25.5">
      <c r="A72" s="6" t="s">
        <v>30</v>
      </c>
      <c r="B72" s="12">
        <v>116845</v>
      </c>
      <c r="C72" s="11">
        <f t="shared" si="1"/>
        <v>0</v>
      </c>
      <c r="D72" s="12"/>
      <c r="E72" s="12"/>
      <c r="F72" s="11">
        <v>116845</v>
      </c>
      <c r="G72" s="12"/>
      <c r="H72" s="11">
        <v>116845</v>
      </c>
      <c r="I72" s="11">
        <v>116845</v>
      </c>
      <c r="J72" s="12"/>
      <c r="K72" s="12">
        <v>116845</v>
      </c>
      <c r="L72" s="11">
        <f t="shared" si="3"/>
        <v>0</v>
      </c>
      <c r="M72" s="11">
        <f t="shared" si="4"/>
        <v>0</v>
      </c>
      <c r="N72" s="11">
        <f t="shared" si="5"/>
        <v>0</v>
      </c>
    </row>
    <row r="73" spans="1:14" ht="25.5">
      <c r="A73" s="6" t="s">
        <v>36</v>
      </c>
      <c r="B73" s="12">
        <v>0</v>
      </c>
      <c r="C73" s="11">
        <f t="shared" si="1"/>
        <v>0</v>
      </c>
      <c r="D73" s="12"/>
      <c r="E73" s="12"/>
      <c r="F73" s="11">
        <f>G73+H73</f>
        <v>0</v>
      </c>
      <c r="G73" s="12"/>
      <c r="H73" s="11">
        <v>0</v>
      </c>
      <c r="I73" s="11">
        <f t="shared" si="2"/>
        <v>0</v>
      </c>
      <c r="J73" s="12"/>
      <c r="K73" s="12">
        <v>0</v>
      </c>
      <c r="L73" s="11">
        <f t="shared" si="3"/>
        <v>0</v>
      </c>
      <c r="M73" s="11">
        <f t="shared" si="4"/>
        <v>0</v>
      </c>
      <c r="N73" s="11">
        <f t="shared" si="5"/>
        <v>0</v>
      </c>
    </row>
    <row r="74" spans="1:14" ht="38.25">
      <c r="A74" s="9" t="s">
        <v>40</v>
      </c>
      <c r="B74" s="12">
        <v>0</v>
      </c>
      <c r="C74" s="11">
        <f t="shared" si="1"/>
        <v>0</v>
      </c>
      <c r="D74" s="12"/>
      <c r="E74" s="12"/>
      <c r="F74" s="11">
        <f>G74+H74</f>
        <v>0</v>
      </c>
      <c r="G74" s="12"/>
      <c r="H74" s="11">
        <v>0</v>
      </c>
      <c r="I74" s="11">
        <f t="shared" si="2"/>
        <v>0</v>
      </c>
      <c r="J74" s="12"/>
      <c r="K74" s="12">
        <v>0</v>
      </c>
      <c r="L74" s="11">
        <f t="shared" si="3"/>
        <v>0</v>
      </c>
      <c r="M74" s="11">
        <f t="shared" si="4"/>
        <v>0</v>
      </c>
      <c r="N74" s="11">
        <f t="shared" si="5"/>
        <v>0</v>
      </c>
    </row>
    <row r="75" spans="1:14" ht="12.75">
      <c r="A75" s="14" t="s">
        <v>45</v>
      </c>
      <c r="B75" s="12">
        <v>0</v>
      </c>
      <c r="C75" s="11"/>
      <c r="D75" s="12"/>
      <c r="E75" s="12"/>
      <c r="F75" s="11">
        <v>0</v>
      </c>
      <c r="G75" s="12">
        <v>0</v>
      </c>
      <c r="H75" s="11">
        <v>0</v>
      </c>
      <c r="I75" s="11">
        <v>0</v>
      </c>
      <c r="J75" s="12">
        <v>0</v>
      </c>
      <c r="K75" s="12">
        <v>0</v>
      </c>
      <c r="L75" s="11">
        <f t="shared" si="3"/>
        <v>0</v>
      </c>
      <c r="M75" s="11">
        <v>0</v>
      </c>
      <c r="N75" s="11">
        <f t="shared" si="5"/>
        <v>0</v>
      </c>
    </row>
    <row r="76" spans="1:14" ht="12.75">
      <c r="A76" s="14" t="s">
        <v>42</v>
      </c>
      <c r="B76" s="12">
        <v>0</v>
      </c>
      <c r="C76" s="11"/>
      <c r="D76" s="12"/>
      <c r="E76" s="12"/>
      <c r="F76" s="11">
        <f>G76+H76</f>
        <v>0</v>
      </c>
      <c r="G76" s="12">
        <v>0</v>
      </c>
      <c r="H76" s="11">
        <v>0</v>
      </c>
      <c r="I76" s="11">
        <f>J76+K76</f>
        <v>0</v>
      </c>
      <c r="J76" s="12">
        <v>0</v>
      </c>
      <c r="K76" s="12">
        <v>0</v>
      </c>
      <c r="L76" s="11">
        <f t="shared" si="3"/>
        <v>0</v>
      </c>
      <c r="M76" s="11">
        <f>G76-J76</f>
        <v>0</v>
      </c>
      <c r="N76" s="11">
        <f t="shared" si="5"/>
        <v>0</v>
      </c>
    </row>
    <row r="77" spans="1:14" ht="38.25">
      <c r="A77" s="6" t="s">
        <v>44</v>
      </c>
      <c r="B77" s="12">
        <v>139675.18</v>
      </c>
      <c r="C77" s="11">
        <f>E77</f>
        <v>0</v>
      </c>
      <c r="D77" s="12"/>
      <c r="E77" s="12"/>
      <c r="F77" s="11">
        <v>139675.18</v>
      </c>
      <c r="G77" s="12"/>
      <c r="H77" s="11">
        <v>139675.18</v>
      </c>
      <c r="I77" s="11">
        <v>139675.18</v>
      </c>
      <c r="J77" s="12"/>
      <c r="K77" s="12">
        <v>139675.18</v>
      </c>
      <c r="L77" s="11">
        <f t="shared" si="3"/>
        <v>0</v>
      </c>
      <c r="M77" s="11">
        <f>G77-J77</f>
        <v>0</v>
      </c>
      <c r="N77" s="11">
        <f t="shared" si="5"/>
        <v>0</v>
      </c>
    </row>
    <row r="78" spans="1:14" ht="12.75">
      <c r="A78" s="7" t="s">
        <v>32</v>
      </c>
      <c r="B78" s="13">
        <f>B25+B39+B56</f>
        <v>5536328.7</v>
      </c>
      <c r="C78" s="13">
        <f>C25+C39+C56</f>
        <v>0</v>
      </c>
      <c r="D78" s="13">
        <f>D25+D39+D56</f>
        <v>0</v>
      </c>
      <c r="E78" s="13">
        <f>E25+E39+E56</f>
        <v>0</v>
      </c>
      <c r="F78" s="12">
        <f aca="true" t="shared" si="6" ref="F78:N78">F56+F39+F25</f>
        <v>5536328.7</v>
      </c>
      <c r="G78" s="12">
        <f t="shared" si="6"/>
        <v>1226340</v>
      </c>
      <c r="H78" s="12">
        <f t="shared" si="6"/>
        <v>4309988.7</v>
      </c>
      <c r="I78" s="12">
        <f t="shared" si="6"/>
        <v>5532507.7</v>
      </c>
      <c r="J78" s="12">
        <f t="shared" si="6"/>
        <v>1226340</v>
      </c>
      <c r="K78" s="12">
        <f t="shared" si="6"/>
        <v>4306167.7</v>
      </c>
      <c r="L78" s="12">
        <f t="shared" si="6"/>
        <v>2400</v>
      </c>
      <c r="M78" s="12">
        <f t="shared" si="6"/>
        <v>0</v>
      </c>
      <c r="N78" s="12">
        <f t="shared" si="6"/>
        <v>2400</v>
      </c>
    </row>
    <row r="79" ht="12.75">
      <c r="A79" s="3"/>
    </row>
    <row r="80" ht="12.75">
      <c r="A80" s="2" t="s">
        <v>20</v>
      </c>
    </row>
    <row r="81" spans="1:7" ht="12.75">
      <c r="A81" s="2" t="s">
        <v>51</v>
      </c>
      <c r="G81">
        <v>90</v>
      </c>
    </row>
    <row r="82" ht="12.75">
      <c r="A82" s="2" t="s">
        <v>48</v>
      </c>
    </row>
    <row r="83" ht="12.75">
      <c r="A83" s="2"/>
    </row>
    <row r="84" ht="12.75">
      <c r="A84" s="2" t="s">
        <v>50</v>
      </c>
    </row>
    <row r="85" ht="12.75">
      <c r="A85" s="2" t="s">
        <v>49</v>
      </c>
    </row>
    <row r="86" ht="12.75">
      <c r="A86" s="2"/>
    </row>
    <row r="87" ht="12.75">
      <c r="A87" s="2" t="s">
        <v>21</v>
      </c>
    </row>
    <row r="89" ht="12.75">
      <c r="A89" s="6"/>
    </row>
  </sheetData>
  <mergeCells count="135">
    <mergeCell ref="A3:L3"/>
    <mergeCell ref="A4:L4"/>
    <mergeCell ref="A5:M5"/>
    <mergeCell ref="A6:M6"/>
    <mergeCell ref="F56:F65"/>
    <mergeCell ref="A39:A43"/>
    <mergeCell ref="A46:A47"/>
    <mergeCell ref="A48:A53"/>
    <mergeCell ref="A56:A65"/>
    <mergeCell ref="B56:B65"/>
    <mergeCell ref="C56:C65"/>
    <mergeCell ref="D56:D65"/>
    <mergeCell ref="E56:E65"/>
    <mergeCell ref="B48:B53"/>
    <mergeCell ref="A7:J7"/>
    <mergeCell ref="A35:A36"/>
    <mergeCell ref="A25:A34"/>
    <mergeCell ref="A37:A38"/>
    <mergeCell ref="A8:M8"/>
    <mergeCell ref="K37:K38"/>
    <mergeCell ref="L37:L38"/>
    <mergeCell ref="M37:M38"/>
    <mergeCell ref="J37:J38"/>
    <mergeCell ref="J35:J36"/>
    <mergeCell ref="N48:N53"/>
    <mergeCell ref="G56:G65"/>
    <mergeCell ref="H56:H65"/>
    <mergeCell ref="I56:I65"/>
    <mergeCell ref="N56:N65"/>
    <mergeCell ref="J56:J65"/>
    <mergeCell ref="K56:K65"/>
    <mergeCell ref="L56:L65"/>
    <mergeCell ref="M56:M65"/>
    <mergeCell ref="J48:J53"/>
    <mergeCell ref="L48:L53"/>
    <mergeCell ref="M48:M53"/>
    <mergeCell ref="F48:F53"/>
    <mergeCell ref="G48:G53"/>
    <mergeCell ref="H48:H53"/>
    <mergeCell ref="I48:I53"/>
    <mergeCell ref="C48:C53"/>
    <mergeCell ref="D48:D53"/>
    <mergeCell ref="E48:E53"/>
    <mergeCell ref="K46:K47"/>
    <mergeCell ref="F46:F47"/>
    <mergeCell ref="G46:G47"/>
    <mergeCell ref="H46:H47"/>
    <mergeCell ref="I46:I47"/>
    <mergeCell ref="J46:J47"/>
    <mergeCell ref="K48:K53"/>
    <mergeCell ref="L46:L47"/>
    <mergeCell ref="M46:M47"/>
    <mergeCell ref="N46:N47"/>
    <mergeCell ref="N39:N43"/>
    <mergeCell ref="B46:B47"/>
    <mergeCell ref="C46:C47"/>
    <mergeCell ref="D46:D47"/>
    <mergeCell ref="E46:E47"/>
    <mergeCell ref="J39:J43"/>
    <mergeCell ref="K39:K43"/>
    <mergeCell ref="L39:L43"/>
    <mergeCell ref="M39:M43"/>
    <mergeCell ref="F39:F43"/>
    <mergeCell ref="G39:G43"/>
    <mergeCell ref="H39:H43"/>
    <mergeCell ref="I39:I43"/>
    <mergeCell ref="B39:B43"/>
    <mergeCell ref="C39:C43"/>
    <mergeCell ref="D39:D43"/>
    <mergeCell ref="E39:E43"/>
    <mergeCell ref="N37:N38"/>
    <mergeCell ref="N35:N36"/>
    <mergeCell ref="B37:B38"/>
    <mergeCell ref="C37:C38"/>
    <mergeCell ref="D37:D38"/>
    <mergeCell ref="E37:E38"/>
    <mergeCell ref="F37:F38"/>
    <mergeCell ref="G37:G38"/>
    <mergeCell ref="H37:H38"/>
    <mergeCell ref="I37:I38"/>
    <mergeCell ref="K35:K36"/>
    <mergeCell ref="L35:L36"/>
    <mergeCell ref="M35:M36"/>
    <mergeCell ref="F35:F36"/>
    <mergeCell ref="G35:G36"/>
    <mergeCell ref="H35:H36"/>
    <mergeCell ref="I35:I36"/>
    <mergeCell ref="B35:B36"/>
    <mergeCell ref="C35:C36"/>
    <mergeCell ref="D35:D36"/>
    <mergeCell ref="E35:E36"/>
    <mergeCell ref="G25:G34"/>
    <mergeCell ref="H25:H34"/>
    <mergeCell ref="I25:I34"/>
    <mergeCell ref="J25:J34"/>
    <mergeCell ref="C25:C34"/>
    <mergeCell ref="D25:D34"/>
    <mergeCell ref="E25:E34"/>
    <mergeCell ref="F25:F34"/>
    <mergeCell ref="L18:L23"/>
    <mergeCell ref="M18:N18"/>
    <mergeCell ref="N25:N34"/>
    <mergeCell ref="K25:K34"/>
    <mergeCell ref="L25:L34"/>
    <mergeCell ref="M25:M34"/>
    <mergeCell ref="M19:M23"/>
    <mergeCell ref="N19:N23"/>
    <mergeCell ref="L14:N14"/>
    <mergeCell ref="L15:N15"/>
    <mergeCell ref="L16:N16"/>
    <mergeCell ref="L17:N17"/>
    <mergeCell ref="F14:H17"/>
    <mergeCell ref="I14:K14"/>
    <mergeCell ref="I15:K15"/>
    <mergeCell ref="I16:K16"/>
    <mergeCell ref="I17:K17"/>
    <mergeCell ref="B25:B28"/>
    <mergeCell ref="A14:A23"/>
    <mergeCell ref="C14:E14"/>
    <mergeCell ref="C15:E15"/>
    <mergeCell ref="C16:E16"/>
    <mergeCell ref="C17:E17"/>
    <mergeCell ref="C18:C23"/>
    <mergeCell ref="D18:E18"/>
    <mergeCell ref="B14:B23"/>
    <mergeCell ref="D19:D23"/>
    <mergeCell ref="E19:E23"/>
    <mergeCell ref="G19:G23"/>
    <mergeCell ref="H19:H23"/>
    <mergeCell ref="J19:J23"/>
    <mergeCell ref="F18:F23"/>
    <mergeCell ref="G18:H18"/>
    <mergeCell ref="I18:I23"/>
    <mergeCell ref="J18:K18"/>
    <mergeCell ref="K19:K23"/>
  </mergeCells>
  <printOptions/>
  <pageMargins left="0.75" right="0.75" top="0.47" bottom="0.46" header="0.56" footer="0.37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89"/>
  <sheetViews>
    <sheetView zoomScale="75" zoomScaleNormal="75" workbookViewId="0" topLeftCell="A55">
      <selection activeCell="B69" sqref="B69"/>
    </sheetView>
  </sheetViews>
  <sheetFormatPr defaultColWidth="9.00390625" defaultRowHeight="12.75"/>
  <cols>
    <col min="1" max="1" width="45.75390625" style="0" customWidth="1"/>
    <col min="2" max="2" width="11.875" style="0" customWidth="1"/>
    <col min="3" max="3" width="10.75390625" style="0" customWidth="1"/>
    <col min="4" max="5" width="10.00390625" style="0" customWidth="1"/>
    <col min="6" max="6" width="12.125" style="0" customWidth="1"/>
    <col min="7" max="7" width="12.125" style="0" bestFit="1" customWidth="1"/>
    <col min="8" max="9" width="13.25390625" style="0" bestFit="1" customWidth="1"/>
    <col min="10" max="10" width="11.00390625" style="0" customWidth="1"/>
    <col min="11" max="11" width="12.125" style="0" bestFit="1" customWidth="1"/>
    <col min="12" max="12" width="12.00390625" style="0" customWidth="1"/>
    <col min="13" max="13" width="11.00390625" style="0" customWidth="1"/>
    <col min="14" max="14" width="12.625" style="0" customWidth="1"/>
  </cols>
  <sheetData>
    <row r="1" ht="12.75" hidden="1"/>
    <row r="2" ht="17.25" hidden="1">
      <c r="A2" s="1"/>
    </row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.7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6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0" ht="12.7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3" ht="12.75">
      <c r="A8" s="16" t="s">
        <v>53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12.75">
      <c r="A9" s="3"/>
    </row>
    <row r="10" ht="14.25" customHeight="1">
      <c r="A10" s="3" t="s">
        <v>3</v>
      </c>
    </row>
    <row r="11" ht="12.75" customHeight="1">
      <c r="A11" s="3" t="s">
        <v>4</v>
      </c>
    </row>
    <row r="12" ht="12.75">
      <c r="A12" s="3"/>
    </row>
    <row r="13" ht="12.75">
      <c r="A13" s="4" t="s">
        <v>35</v>
      </c>
    </row>
    <row r="14" spans="1:14" ht="12.75" customHeight="1">
      <c r="A14" s="31" t="s">
        <v>5</v>
      </c>
      <c r="B14" s="20" t="s">
        <v>31</v>
      </c>
      <c r="C14" s="37" t="s">
        <v>6</v>
      </c>
      <c r="D14" s="38"/>
      <c r="E14" s="15"/>
      <c r="F14" s="37" t="s">
        <v>10</v>
      </c>
      <c r="G14" s="38"/>
      <c r="H14" s="15"/>
      <c r="I14" s="37" t="s">
        <v>11</v>
      </c>
      <c r="J14" s="38"/>
      <c r="K14" s="15"/>
      <c r="L14" s="37" t="s">
        <v>6</v>
      </c>
      <c r="M14" s="38"/>
      <c r="N14" s="15"/>
    </row>
    <row r="15" spans="1:14" ht="12.75" customHeight="1">
      <c r="A15" s="32"/>
      <c r="B15" s="21"/>
      <c r="C15" s="39" t="s">
        <v>7</v>
      </c>
      <c r="D15" s="40"/>
      <c r="E15" s="41"/>
      <c r="F15" s="39"/>
      <c r="G15" s="45"/>
      <c r="H15" s="41"/>
      <c r="I15" s="39" t="s">
        <v>12</v>
      </c>
      <c r="J15" s="40"/>
      <c r="K15" s="41"/>
      <c r="L15" s="39" t="s">
        <v>7</v>
      </c>
      <c r="M15" s="40"/>
      <c r="N15" s="41"/>
    </row>
    <row r="16" spans="1:14" ht="12.75" customHeight="1">
      <c r="A16" s="32"/>
      <c r="B16" s="21"/>
      <c r="C16" s="39" t="s">
        <v>8</v>
      </c>
      <c r="D16" s="40"/>
      <c r="E16" s="41"/>
      <c r="F16" s="39"/>
      <c r="G16" s="45"/>
      <c r="H16" s="41"/>
      <c r="I16" s="46"/>
      <c r="J16" s="47"/>
      <c r="K16" s="48"/>
      <c r="L16" s="39" t="s">
        <v>13</v>
      </c>
      <c r="M16" s="40"/>
      <c r="N16" s="41"/>
    </row>
    <row r="17" spans="1:14" ht="12.75" customHeight="1">
      <c r="A17" s="32"/>
      <c r="B17" s="21"/>
      <c r="C17" s="42" t="s">
        <v>9</v>
      </c>
      <c r="D17" s="43"/>
      <c r="E17" s="44"/>
      <c r="F17" s="42"/>
      <c r="G17" s="43"/>
      <c r="H17" s="44"/>
      <c r="I17" s="49"/>
      <c r="J17" s="50"/>
      <c r="K17" s="51"/>
      <c r="L17" s="42" t="s">
        <v>9</v>
      </c>
      <c r="M17" s="43"/>
      <c r="N17" s="44"/>
    </row>
    <row r="18" spans="1:14" ht="12.75" customHeight="1">
      <c r="A18" s="32"/>
      <c r="B18" s="21"/>
      <c r="C18" s="31" t="s">
        <v>14</v>
      </c>
      <c r="D18" s="33" t="s">
        <v>15</v>
      </c>
      <c r="E18" s="34"/>
      <c r="F18" s="31" t="s">
        <v>14</v>
      </c>
      <c r="G18" s="33" t="s">
        <v>15</v>
      </c>
      <c r="H18" s="34"/>
      <c r="I18" s="31" t="s">
        <v>14</v>
      </c>
      <c r="J18" s="33" t="s">
        <v>15</v>
      </c>
      <c r="K18" s="34"/>
      <c r="L18" s="31" t="s">
        <v>14</v>
      </c>
      <c r="M18" s="33" t="s">
        <v>15</v>
      </c>
      <c r="N18" s="34"/>
    </row>
    <row r="19" spans="1:14" ht="18.75" customHeight="1">
      <c r="A19" s="32"/>
      <c r="B19" s="21"/>
      <c r="C19" s="32"/>
      <c r="D19" s="31" t="s">
        <v>33</v>
      </c>
      <c r="E19" s="35" t="s">
        <v>34</v>
      </c>
      <c r="F19" s="32"/>
      <c r="G19" s="31" t="s">
        <v>33</v>
      </c>
      <c r="H19" s="35" t="s">
        <v>34</v>
      </c>
      <c r="I19" s="32"/>
      <c r="J19" s="31" t="s">
        <v>33</v>
      </c>
      <c r="K19" s="35" t="s">
        <v>34</v>
      </c>
      <c r="L19" s="32"/>
      <c r="M19" s="31" t="s">
        <v>33</v>
      </c>
      <c r="N19" s="35" t="s">
        <v>34</v>
      </c>
    </row>
    <row r="20" spans="1:14" ht="18.75" customHeight="1">
      <c r="A20" s="32"/>
      <c r="B20" s="21"/>
      <c r="C20" s="32"/>
      <c r="D20" s="32"/>
      <c r="E20" s="36"/>
      <c r="F20" s="32"/>
      <c r="G20" s="32"/>
      <c r="H20" s="36"/>
      <c r="I20" s="32"/>
      <c r="J20" s="32"/>
      <c r="K20" s="36"/>
      <c r="L20" s="32"/>
      <c r="M20" s="32"/>
      <c r="N20" s="36"/>
    </row>
    <row r="21" spans="1:14" ht="18.75" customHeight="1">
      <c r="A21" s="32"/>
      <c r="B21" s="21"/>
      <c r="C21" s="32"/>
      <c r="D21" s="32"/>
      <c r="E21" s="36"/>
      <c r="F21" s="32"/>
      <c r="G21" s="32"/>
      <c r="H21" s="36"/>
      <c r="I21" s="32"/>
      <c r="J21" s="32"/>
      <c r="K21" s="36"/>
      <c r="L21" s="32"/>
      <c r="M21" s="32"/>
      <c r="N21" s="36"/>
    </row>
    <row r="22" spans="1:14" ht="18.75" customHeight="1">
      <c r="A22" s="32"/>
      <c r="B22" s="21"/>
      <c r="C22" s="32"/>
      <c r="D22" s="32"/>
      <c r="E22" s="36"/>
      <c r="F22" s="32"/>
      <c r="G22" s="32"/>
      <c r="H22" s="36"/>
      <c r="I22" s="32"/>
      <c r="J22" s="32"/>
      <c r="K22" s="36"/>
      <c r="L22" s="32"/>
      <c r="M22" s="32"/>
      <c r="N22" s="36"/>
    </row>
    <row r="23" spans="1:14" ht="18.75" customHeight="1">
      <c r="A23" s="54"/>
      <c r="B23" s="22"/>
      <c r="C23" s="54"/>
      <c r="D23" s="32"/>
      <c r="E23" s="36"/>
      <c r="F23" s="32"/>
      <c r="G23" s="32"/>
      <c r="H23" s="36"/>
      <c r="I23" s="32"/>
      <c r="J23" s="32"/>
      <c r="K23" s="36"/>
      <c r="L23" s="32"/>
      <c r="M23" s="32"/>
      <c r="N23" s="36"/>
    </row>
    <row r="24" spans="1:14" ht="12.75">
      <c r="A24" s="6">
        <v>1</v>
      </c>
      <c r="B24" s="5">
        <v>2</v>
      </c>
      <c r="C24" s="5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8">
        <v>13</v>
      </c>
      <c r="N24" s="8">
        <v>14</v>
      </c>
    </row>
    <row r="25" spans="1:14" ht="12.75">
      <c r="A25" s="20" t="s">
        <v>37</v>
      </c>
      <c r="B25" s="52">
        <f>B35</f>
        <v>5026794</v>
      </c>
      <c r="C25" s="17">
        <f>C35</f>
        <v>0</v>
      </c>
      <c r="D25" s="30">
        <f>D35</f>
        <v>0</v>
      </c>
      <c r="E25" s="30"/>
      <c r="F25" s="30">
        <f aca="true" t="shared" si="0" ref="F25:M25">F35</f>
        <v>1035701.1699999999</v>
      </c>
      <c r="G25" s="30">
        <f t="shared" si="0"/>
        <v>738148</v>
      </c>
      <c r="H25" s="30">
        <f t="shared" si="0"/>
        <v>297553.17</v>
      </c>
      <c r="I25" s="30">
        <f t="shared" si="0"/>
        <v>1035701.1699999999</v>
      </c>
      <c r="J25" s="30">
        <f t="shared" si="0"/>
        <v>738148</v>
      </c>
      <c r="K25" s="30">
        <f t="shared" si="0"/>
        <v>297553.17</v>
      </c>
      <c r="L25" s="30">
        <f t="shared" si="0"/>
        <v>0</v>
      </c>
      <c r="M25" s="30">
        <f t="shared" si="0"/>
        <v>0</v>
      </c>
      <c r="N25" s="17">
        <f>H25-K25</f>
        <v>0</v>
      </c>
    </row>
    <row r="26" spans="1:14" ht="12.75">
      <c r="A26" s="21"/>
      <c r="B26" s="53"/>
      <c r="C26" s="18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8"/>
    </row>
    <row r="27" spans="1:14" ht="12.75">
      <c r="A27" s="21"/>
      <c r="B27" s="53"/>
      <c r="C27" s="18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8"/>
    </row>
    <row r="28" spans="1:14" ht="12.75">
      <c r="A28" s="21"/>
      <c r="B28" s="53"/>
      <c r="C28" s="1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8"/>
    </row>
    <row r="29" spans="1:14" ht="0.75" customHeight="1">
      <c r="A29" s="21"/>
      <c r="B29" s="10"/>
      <c r="C29" s="18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18"/>
    </row>
    <row r="30" spans="1:14" ht="6" customHeight="1" hidden="1">
      <c r="A30" s="21"/>
      <c r="B30" s="10"/>
      <c r="C30" s="1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8"/>
    </row>
    <row r="31" spans="1:14" ht="12.75" customHeight="1" hidden="1">
      <c r="A31" s="21"/>
      <c r="B31" s="10"/>
      <c r="C31" s="1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18"/>
    </row>
    <row r="32" spans="1:14" ht="12.75" customHeight="1" hidden="1">
      <c r="A32" s="21"/>
      <c r="B32" s="10"/>
      <c r="C32" s="18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8"/>
    </row>
    <row r="33" spans="1:14" ht="12.75" customHeight="1" hidden="1">
      <c r="A33" s="21"/>
      <c r="B33" s="10"/>
      <c r="C33" s="18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8"/>
    </row>
    <row r="34" spans="1:14" ht="12.75" customHeight="1" hidden="1">
      <c r="A34" s="22"/>
      <c r="B34" s="10"/>
      <c r="C34" s="1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9"/>
    </row>
    <row r="35" spans="1:14" ht="12.75">
      <c r="A35" s="20" t="s">
        <v>25</v>
      </c>
      <c r="B35" s="17">
        <v>5026794</v>
      </c>
      <c r="C35" s="17">
        <f>D35</f>
        <v>0</v>
      </c>
      <c r="D35" s="17">
        <v>0</v>
      </c>
      <c r="E35" s="17"/>
      <c r="F35" s="28">
        <f>G35+H35</f>
        <v>1035701.1699999999</v>
      </c>
      <c r="G35" s="25">
        <v>738148</v>
      </c>
      <c r="H35" s="25">
        <v>297553.17</v>
      </c>
      <c r="I35" s="25">
        <f>J35+K35</f>
        <v>1035701.1699999999</v>
      </c>
      <c r="J35" s="25">
        <v>738148</v>
      </c>
      <c r="K35" s="25">
        <v>297553.17</v>
      </c>
      <c r="L35" s="17">
        <f>M35+N35</f>
        <v>0</v>
      </c>
      <c r="M35" s="17">
        <f>C35+G35-J35</f>
        <v>0</v>
      </c>
      <c r="N35" s="17">
        <f>H35-K35</f>
        <v>0</v>
      </c>
    </row>
    <row r="36" spans="1:14" ht="29.25" customHeight="1">
      <c r="A36" s="22"/>
      <c r="B36" s="19"/>
      <c r="C36" s="19"/>
      <c r="D36" s="19"/>
      <c r="E36" s="19"/>
      <c r="F36" s="29"/>
      <c r="G36" s="26"/>
      <c r="H36" s="26"/>
      <c r="I36" s="26"/>
      <c r="J36" s="26"/>
      <c r="K36" s="26"/>
      <c r="L36" s="19"/>
      <c r="M36" s="19"/>
      <c r="N36" s="19"/>
    </row>
    <row r="37" spans="1:14" ht="12.75">
      <c r="A37" s="20" t="s">
        <v>22</v>
      </c>
      <c r="B37" s="25"/>
      <c r="C37" s="25"/>
      <c r="D37" s="25"/>
      <c r="E37" s="25"/>
      <c r="F37" s="28"/>
      <c r="G37" s="25"/>
      <c r="H37" s="25"/>
      <c r="I37" s="25"/>
      <c r="J37" s="25"/>
      <c r="K37" s="25"/>
      <c r="L37" s="17"/>
      <c r="M37" s="17"/>
      <c r="N37" s="17"/>
    </row>
    <row r="38" spans="1:14" ht="12.75">
      <c r="A38" s="22"/>
      <c r="B38" s="26"/>
      <c r="C38" s="26"/>
      <c r="D38" s="26"/>
      <c r="E38" s="26"/>
      <c r="F38" s="29"/>
      <c r="G38" s="26"/>
      <c r="H38" s="26"/>
      <c r="I38" s="26"/>
      <c r="J38" s="26"/>
      <c r="K38" s="26"/>
      <c r="L38" s="19"/>
      <c r="M38" s="19"/>
      <c r="N38" s="19"/>
    </row>
    <row r="39" spans="1:14" ht="12.75">
      <c r="A39" s="20" t="s">
        <v>38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2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4.5" customHeight="1">
      <c r="A41" s="2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2.25" customHeight="1" hidden="1">
      <c r="A42" s="2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2.75" hidden="1">
      <c r="A43" s="2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.75">
      <c r="A44" s="8" t="s">
        <v>16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8" t="s">
        <v>17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23" t="s">
        <v>23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6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3" t="s">
        <v>39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.7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2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4.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2.25" customHeight="1" hidden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.75" hidden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.75">
      <c r="A54" s="8" t="s">
        <v>18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8" t="s">
        <v>19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.75">
      <c r="A56" s="23" t="s">
        <v>24</v>
      </c>
      <c r="B56" s="17">
        <f>B66+B68+B69+B70+B71+B77+B72+B73+B74+B67+B75+B76</f>
        <v>635450</v>
      </c>
      <c r="C56" s="17">
        <f>C66+C67+C68+C69+C70+C71+C72+C73+C74+C77</f>
        <v>0</v>
      </c>
      <c r="D56" s="17"/>
      <c r="E56" s="17">
        <f>E66+E67+E68+E69+E71+E72+E73+E74+E77</f>
        <v>0</v>
      </c>
      <c r="F56" s="17">
        <f>F66+F68+F69+F70+F77+F71+F72+F73+F74+F67+F75+F76</f>
        <v>107210.09</v>
      </c>
      <c r="G56" s="17">
        <f>G66+G67+G68+G69+G70+G71+G72+G73+G74+G75+G76+G77</f>
        <v>0</v>
      </c>
      <c r="H56" s="17">
        <f>H66+H67+H68+H69+H70+H71+H72+H73+H74+H75+H76+H77</f>
        <v>107210.09</v>
      </c>
      <c r="I56" s="17">
        <f>I66+I68+I69+I70+I71+I77+I74+I72+I73</f>
        <v>106990.09</v>
      </c>
      <c r="J56" s="17">
        <f>J71</f>
        <v>0</v>
      </c>
      <c r="K56" s="17">
        <f>K66+K68+K69+K70+K71+K77+K72+K73+K74</f>
        <v>106990.09</v>
      </c>
      <c r="L56" s="17">
        <f>L66+L68+L69+L70+L71+L77+L72+L73+L67+L74+L75+L76</f>
        <v>0</v>
      </c>
      <c r="M56" s="17">
        <f>M66+M68+M69+M70+M71+M77</f>
        <v>0</v>
      </c>
      <c r="N56" s="17">
        <f>N66+N68+N69+N70+N71+N77+N72+N73+N67+N74+N75+N76</f>
        <v>0</v>
      </c>
    </row>
    <row r="57" spans="1:14" ht="12.75">
      <c r="A57" s="2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.75">
      <c r="A59" s="2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20.25" customHeight="1">
      <c r="A60" s="2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25.5" customHeight="1" hidden="1">
      <c r="A61" s="23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0.75" customHeight="1" hidden="1">
      <c r="A62" s="2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 customHeight="1" hidden="1">
      <c r="A63" s="2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.75" customHeight="1" hidden="1">
      <c r="A64" s="2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2.75" customHeight="1" hidden="1">
      <c r="A65" s="2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45" customHeight="1">
      <c r="A66" s="8" t="s">
        <v>26</v>
      </c>
      <c r="B66" s="11">
        <v>43800</v>
      </c>
      <c r="C66" s="11">
        <f aca="true" t="shared" si="1" ref="C66:C74">E66</f>
        <v>0</v>
      </c>
      <c r="D66" s="11"/>
      <c r="E66" s="11">
        <v>0</v>
      </c>
      <c r="F66" s="11">
        <v>11000</v>
      </c>
      <c r="G66" s="11"/>
      <c r="H66" s="11">
        <v>11000</v>
      </c>
      <c r="I66" s="11">
        <v>11000</v>
      </c>
      <c r="J66" s="11"/>
      <c r="K66" s="11">
        <v>11000</v>
      </c>
      <c r="L66" s="11">
        <f aca="true" t="shared" si="2" ref="L66:L77">E66+F66-I66</f>
        <v>0</v>
      </c>
      <c r="M66" s="11">
        <f aca="true" t="shared" si="3" ref="M66:M74">G66-J66</f>
        <v>0</v>
      </c>
      <c r="N66" s="11">
        <f aca="true" t="shared" si="4" ref="N66:N77">E66+H66-K66</f>
        <v>0</v>
      </c>
    </row>
    <row r="67" spans="1:14" ht="52.5" customHeight="1">
      <c r="A67" s="6" t="s">
        <v>41</v>
      </c>
      <c r="B67" s="11">
        <v>660</v>
      </c>
      <c r="C67" s="11">
        <f t="shared" si="1"/>
        <v>0</v>
      </c>
      <c r="D67" s="11"/>
      <c r="E67" s="11"/>
      <c r="F67" s="11">
        <v>220</v>
      </c>
      <c r="G67" s="11"/>
      <c r="H67" s="11">
        <v>220</v>
      </c>
      <c r="I67" s="11">
        <v>220</v>
      </c>
      <c r="J67" s="11"/>
      <c r="K67" s="11">
        <v>220</v>
      </c>
      <c r="L67" s="11">
        <f t="shared" si="2"/>
        <v>0</v>
      </c>
      <c r="M67" s="11">
        <f t="shared" si="3"/>
        <v>0</v>
      </c>
      <c r="N67" s="11">
        <f t="shared" si="4"/>
        <v>0</v>
      </c>
    </row>
    <row r="68" spans="1:14" ht="32.25" customHeight="1">
      <c r="A68" s="6" t="s">
        <v>27</v>
      </c>
      <c r="B68" s="12">
        <v>68502</v>
      </c>
      <c r="C68" s="11">
        <f t="shared" si="1"/>
        <v>0</v>
      </c>
      <c r="D68" s="12"/>
      <c r="E68" s="12">
        <v>0</v>
      </c>
      <c r="F68" s="11">
        <v>14025</v>
      </c>
      <c r="G68" s="12"/>
      <c r="H68" s="11">
        <v>14025</v>
      </c>
      <c r="I68" s="11">
        <v>14025</v>
      </c>
      <c r="J68" s="12"/>
      <c r="K68" s="12">
        <v>14025</v>
      </c>
      <c r="L68" s="11">
        <f t="shared" si="2"/>
        <v>0</v>
      </c>
      <c r="M68" s="11">
        <f t="shared" si="3"/>
        <v>0</v>
      </c>
      <c r="N68" s="11">
        <f t="shared" si="4"/>
        <v>0</v>
      </c>
    </row>
    <row r="69" spans="1:14" ht="32.25" customHeight="1">
      <c r="A69" s="6" t="s">
        <v>43</v>
      </c>
      <c r="B69" s="12">
        <v>15000</v>
      </c>
      <c r="C69" s="11">
        <f t="shared" si="1"/>
        <v>0</v>
      </c>
      <c r="D69" s="12"/>
      <c r="E69" s="12">
        <v>0</v>
      </c>
      <c r="F69" s="11">
        <v>0</v>
      </c>
      <c r="G69" s="12"/>
      <c r="H69" s="11">
        <v>0</v>
      </c>
      <c r="I69" s="11">
        <v>0</v>
      </c>
      <c r="J69" s="12"/>
      <c r="K69" s="12">
        <v>0</v>
      </c>
      <c r="L69" s="11">
        <f t="shared" si="2"/>
        <v>0</v>
      </c>
      <c r="M69" s="11">
        <f t="shared" si="3"/>
        <v>0</v>
      </c>
      <c r="N69" s="11">
        <f t="shared" si="4"/>
        <v>0</v>
      </c>
    </row>
    <row r="70" spans="1:14" ht="32.25" customHeight="1">
      <c r="A70" s="9" t="s">
        <v>28</v>
      </c>
      <c r="B70" s="12">
        <v>197200</v>
      </c>
      <c r="C70" s="11">
        <f t="shared" si="1"/>
        <v>0</v>
      </c>
      <c r="D70" s="12"/>
      <c r="E70" s="12"/>
      <c r="F70" s="11">
        <v>28604</v>
      </c>
      <c r="G70" s="12"/>
      <c r="H70" s="11">
        <v>28604</v>
      </c>
      <c r="I70" s="11">
        <v>28604</v>
      </c>
      <c r="J70" s="12"/>
      <c r="K70" s="12">
        <v>28604</v>
      </c>
      <c r="L70" s="11">
        <f t="shared" si="2"/>
        <v>0</v>
      </c>
      <c r="M70" s="11">
        <f t="shared" si="3"/>
        <v>0</v>
      </c>
      <c r="N70" s="11">
        <f t="shared" si="4"/>
        <v>0</v>
      </c>
    </row>
    <row r="71" spans="1:14" ht="21.75" customHeight="1">
      <c r="A71" s="6" t="s">
        <v>29</v>
      </c>
      <c r="B71" s="12">
        <v>50570</v>
      </c>
      <c r="C71" s="11">
        <f t="shared" si="1"/>
        <v>0</v>
      </c>
      <c r="D71" s="12"/>
      <c r="E71" s="12"/>
      <c r="F71" s="11">
        <v>0</v>
      </c>
      <c r="G71" s="12">
        <v>0</v>
      </c>
      <c r="H71" s="11">
        <v>0</v>
      </c>
      <c r="I71" s="11">
        <v>0</v>
      </c>
      <c r="J71" s="12">
        <v>0</v>
      </c>
      <c r="K71" s="12">
        <v>0</v>
      </c>
      <c r="L71" s="11">
        <f t="shared" si="2"/>
        <v>0</v>
      </c>
      <c r="M71" s="11">
        <f t="shared" si="3"/>
        <v>0</v>
      </c>
      <c r="N71" s="11">
        <f t="shared" si="4"/>
        <v>0</v>
      </c>
    </row>
    <row r="72" spans="1:14" ht="25.5">
      <c r="A72" s="6" t="s">
        <v>30</v>
      </c>
      <c r="B72" s="12">
        <v>129718</v>
      </c>
      <c r="C72" s="11">
        <f t="shared" si="1"/>
        <v>0</v>
      </c>
      <c r="D72" s="12"/>
      <c r="E72" s="12"/>
      <c r="F72" s="11">
        <v>21600</v>
      </c>
      <c r="G72" s="12"/>
      <c r="H72" s="11">
        <v>21600</v>
      </c>
      <c r="I72" s="11">
        <v>21600</v>
      </c>
      <c r="J72" s="12"/>
      <c r="K72" s="12">
        <v>21600</v>
      </c>
      <c r="L72" s="11">
        <f t="shared" si="2"/>
        <v>0</v>
      </c>
      <c r="M72" s="11">
        <f t="shared" si="3"/>
        <v>0</v>
      </c>
      <c r="N72" s="11">
        <f t="shared" si="4"/>
        <v>0</v>
      </c>
    </row>
    <row r="73" spans="1:14" ht="25.5">
      <c r="A73" s="6" t="s">
        <v>36</v>
      </c>
      <c r="B73" s="12">
        <v>0</v>
      </c>
      <c r="C73" s="11">
        <f t="shared" si="1"/>
        <v>0</v>
      </c>
      <c r="D73" s="12"/>
      <c r="E73" s="12"/>
      <c r="F73" s="11">
        <f>G73+H73</f>
        <v>0</v>
      </c>
      <c r="G73" s="12"/>
      <c r="H73" s="11">
        <v>0</v>
      </c>
      <c r="I73" s="11">
        <f>J73+K73</f>
        <v>0</v>
      </c>
      <c r="J73" s="12"/>
      <c r="K73" s="12">
        <v>0</v>
      </c>
      <c r="L73" s="11">
        <f t="shared" si="2"/>
        <v>0</v>
      </c>
      <c r="M73" s="11">
        <f t="shared" si="3"/>
        <v>0</v>
      </c>
      <c r="N73" s="11">
        <f t="shared" si="4"/>
        <v>0</v>
      </c>
    </row>
    <row r="74" spans="1:14" ht="38.25">
      <c r="A74" s="9" t="s">
        <v>40</v>
      </c>
      <c r="B74" s="12">
        <v>0</v>
      </c>
      <c r="C74" s="11">
        <f t="shared" si="1"/>
        <v>0</v>
      </c>
      <c r="D74" s="12"/>
      <c r="E74" s="12"/>
      <c r="F74" s="11">
        <f>G74+H74</f>
        <v>0</v>
      </c>
      <c r="G74" s="12"/>
      <c r="H74" s="11">
        <v>0</v>
      </c>
      <c r="I74" s="11">
        <f>J74+K74</f>
        <v>0</v>
      </c>
      <c r="J74" s="12"/>
      <c r="K74" s="12">
        <v>0</v>
      </c>
      <c r="L74" s="11">
        <f t="shared" si="2"/>
        <v>0</v>
      </c>
      <c r="M74" s="11">
        <f t="shared" si="3"/>
        <v>0</v>
      </c>
      <c r="N74" s="11">
        <f t="shared" si="4"/>
        <v>0</v>
      </c>
    </row>
    <row r="75" spans="1:14" ht="12.75">
      <c r="A75" s="14" t="s">
        <v>45</v>
      </c>
      <c r="B75" s="12">
        <v>0</v>
      </c>
      <c r="C75" s="11"/>
      <c r="D75" s="12"/>
      <c r="E75" s="12"/>
      <c r="F75" s="11">
        <v>0</v>
      </c>
      <c r="G75" s="12">
        <v>0</v>
      </c>
      <c r="H75" s="11">
        <v>0</v>
      </c>
      <c r="I75" s="11">
        <v>0</v>
      </c>
      <c r="J75" s="12">
        <v>0</v>
      </c>
      <c r="K75" s="12">
        <v>0</v>
      </c>
      <c r="L75" s="11">
        <f t="shared" si="2"/>
        <v>0</v>
      </c>
      <c r="M75" s="11">
        <v>0</v>
      </c>
      <c r="N75" s="11">
        <f t="shared" si="4"/>
        <v>0</v>
      </c>
    </row>
    <row r="76" spans="1:14" ht="12.75">
      <c r="A76" s="14" t="s">
        <v>42</v>
      </c>
      <c r="B76" s="12">
        <v>0</v>
      </c>
      <c r="C76" s="11"/>
      <c r="D76" s="12"/>
      <c r="E76" s="12"/>
      <c r="F76" s="11">
        <f>G76+H76</f>
        <v>0</v>
      </c>
      <c r="G76" s="12">
        <v>0</v>
      </c>
      <c r="H76" s="11">
        <v>0</v>
      </c>
      <c r="I76" s="11">
        <f>J76+K76</f>
        <v>0</v>
      </c>
      <c r="J76" s="12">
        <v>0</v>
      </c>
      <c r="K76" s="12">
        <v>0</v>
      </c>
      <c r="L76" s="11">
        <f t="shared" si="2"/>
        <v>0</v>
      </c>
      <c r="M76" s="11">
        <f>G76-J76</f>
        <v>0</v>
      </c>
      <c r="N76" s="11">
        <f t="shared" si="4"/>
        <v>0</v>
      </c>
    </row>
    <row r="77" spans="1:14" ht="38.25">
      <c r="A77" s="6" t="s">
        <v>44</v>
      </c>
      <c r="B77" s="12">
        <v>130000</v>
      </c>
      <c r="C77" s="11">
        <f>E77</f>
        <v>0</v>
      </c>
      <c r="D77" s="12"/>
      <c r="E77" s="12"/>
      <c r="F77" s="11">
        <v>31761.09</v>
      </c>
      <c r="G77" s="12"/>
      <c r="H77" s="11">
        <v>31761.09</v>
      </c>
      <c r="I77" s="11">
        <v>31761.09</v>
      </c>
      <c r="J77" s="12"/>
      <c r="K77" s="12">
        <v>31761.09</v>
      </c>
      <c r="L77" s="11">
        <f t="shared" si="2"/>
        <v>0</v>
      </c>
      <c r="M77" s="11">
        <f>G77-J77</f>
        <v>0</v>
      </c>
      <c r="N77" s="11">
        <f t="shared" si="4"/>
        <v>0</v>
      </c>
    </row>
    <row r="78" spans="1:14" ht="12.75">
      <c r="A78" s="7" t="s">
        <v>32</v>
      </c>
      <c r="B78" s="13">
        <f>B25+B39+B56</f>
        <v>5662244</v>
      </c>
      <c r="C78" s="13">
        <f>C25+C39+C56</f>
        <v>0</v>
      </c>
      <c r="D78" s="13">
        <f>D25+D39+D56</f>
        <v>0</v>
      </c>
      <c r="E78" s="13">
        <f>E25+E39+E56</f>
        <v>0</v>
      </c>
      <c r="F78" s="12">
        <f aca="true" t="shared" si="5" ref="F78:N78">F56+F39+F25</f>
        <v>1142911.26</v>
      </c>
      <c r="G78" s="12">
        <f t="shared" si="5"/>
        <v>738148</v>
      </c>
      <c r="H78" s="12">
        <f t="shared" si="5"/>
        <v>404763.26</v>
      </c>
      <c r="I78" s="12">
        <f t="shared" si="5"/>
        <v>1142691.26</v>
      </c>
      <c r="J78" s="12">
        <f t="shared" si="5"/>
        <v>738148</v>
      </c>
      <c r="K78" s="12">
        <f t="shared" si="5"/>
        <v>404543.26</v>
      </c>
      <c r="L78" s="12">
        <f t="shared" si="5"/>
        <v>0</v>
      </c>
      <c r="M78" s="12">
        <f t="shared" si="5"/>
        <v>0</v>
      </c>
      <c r="N78" s="12">
        <f t="shared" si="5"/>
        <v>0</v>
      </c>
    </row>
    <row r="79" ht="12.75">
      <c r="A79" s="3"/>
    </row>
    <row r="80" ht="12.75">
      <c r="A80" s="2" t="s">
        <v>20</v>
      </c>
    </row>
    <row r="81" spans="1:7" ht="12.75">
      <c r="A81" s="2" t="s">
        <v>54</v>
      </c>
      <c r="G81">
        <v>90</v>
      </c>
    </row>
    <row r="82" ht="12.75">
      <c r="A82" s="2" t="s">
        <v>48</v>
      </c>
    </row>
    <row r="83" ht="12.75">
      <c r="A83" s="2"/>
    </row>
    <row r="84" ht="12.75">
      <c r="A84" s="2" t="s">
        <v>50</v>
      </c>
    </row>
    <row r="85" ht="12.75">
      <c r="A85" s="2" t="s">
        <v>49</v>
      </c>
    </row>
    <row r="86" ht="12.75">
      <c r="A86" s="2"/>
    </row>
    <row r="87" ht="12.75">
      <c r="A87" s="2" t="s">
        <v>21</v>
      </c>
    </row>
    <row r="89" ht="12.75">
      <c r="A89" s="6"/>
    </row>
  </sheetData>
  <mergeCells count="135">
    <mergeCell ref="A3:L3"/>
    <mergeCell ref="A4:L4"/>
    <mergeCell ref="A5:M5"/>
    <mergeCell ref="A6:M6"/>
    <mergeCell ref="F56:F65"/>
    <mergeCell ref="A39:A43"/>
    <mergeCell ref="A46:A47"/>
    <mergeCell ref="A48:A53"/>
    <mergeCell ref="A56:A65"/>
    <mergeCell ref="B56:B65"/>
    <mergeCell ref="C56:C65"/>
    <mergeCell ref="D56:D65"/>
    <mergeCell ref="E56:E65"/>
    <mergeCell ref="B48:B53"/>
    <mergeCell ref="A7:J7"/>
    <mergeCell ref="A35:A36"/>
    <mergeCell ref="A25:A34"/>
    <mergeCell ref="A37:A38"/>
    <mergeCell ref="A8:M8"/>
    <mergeCell ref="K37:K38"/>
    <mergeCell ref="L37:L38"/>
    <mergeCell ref="M37:M38"/>
    <mergeCell ref="J37:J38"/>
    <mergeCell ref="J35:J36"/>
    <mergeCell ref="N48:N53"/>
    <mergeCell ref="G56:G65"/>
    <mergeCell ref="H56:H65"/>
    <mergeCell ref="I56:I65"/>
    <mergeCell ref="N56:N65"/>
    <mergeCell ref="J56:J65"/>
    <mergeCell ref="K56:K65"/>
    <mergeCell ref="L56:L65"/>
    <mergeCell ref="M56:M65"/>
    <mergeCell ref="J48:J53"/>
    <mergeCell ref="L48:L53"/>
    <mergeCell ref="M48:M53"/>
    <mergeCell ref="F48:F53"/>
    <mergeCell ref="G48:G53"/>
    <mergeCell ref="H48:H53"/>
    <mergeCell ref="I48:I53"/>
    <mergeCell ref="C48:C53"/>
    <mergeCell ref="D48:D53"/>
    <mergeCell ref="E48:E53"/>
    <mergeCell ref="K46:K47"/>
    <mergeCell ref="F46:F47"/>
    <mergeCell ref="G46:G47"/>
    <mergeCell ref="H46:H47"/>
    <mergeCell ref="I46:I47"/>
    <mergeCell ref="J46:J47"/>
    <mergeCell ref="K48:K53"/>
    <mergeCell ref="L46:L47"/>
    <mergeCell ref="M46:M47"/>
    <mergeCell ref="N46:N47"/>
    <mergeCell ref="N39:N43"/>
    <mergeCell ref="B46:B47"/>
    <mergeCell ref="C46:C47"/>
    <mergeCell ref="D46:D47"/>
    <mergeCell ref="E46:E47"/>
    <mergeCell ref="J39:J43"/>
    <mergeCell ref="K39:K43"/>
    <mergeCell ref="L39:L43"/>
    <mergeCell ref="M39:M43"/>
    <mergeCell ref="F39:F43"/>
    <mergeCell ref="G39:G43"/>
    <mergeCell ref="H39:H43"/>
    <mergeCell ref="I39:I43"/>
    <mergeCell ref="B39:B43"/>
    <mergeCell ref="C39:C43"/>
    <mergeCell ref="D39:D43"/>
    <mergeCell ref="E39:E43"/>
    <mergeCell ref="N37:N38"/>
    <mergeCell ref="N35:N36"/>
    <mergeCell ref="B37:B38"/>
    <mergeCell ref="C37:C38"/>
    <mergeCell ref="D37:D38"/>
    <mergeCell ref="E37:E38"/>
    <mergeCell ref="F37:F38"/>
    <mergeCell ref="G37:G38"/>
    <mergeCell ref="H37:H38"/>
    <mergeCell ref="I37:I38"/>
    <mergeCell ref="K35:K36"/>
    <mergeCell ref="L35:L36"/>
    <mergeCell ref="M35:M36"/>
    <mergeCell ref="F35:F36"/>
    <mergeCell ref="G35:G36"/>
    <mergeCell ref="H35:H36"/>
    <mergeCell ref="I35:I36"/>
    <mergeCell ref="B35:B36"/>
    <mergeCell ref="C35:C36"/>
    <mergeCell ref="D35:D36"/>
    <mergeCell ref="E35:E36"/>
    <mergeCell ref="G25:G34"/>
    <mergeCell ref="H25:H34"/>
    <mergeCell ref="I25:I34"/>
    <mergeCell ref="J25:J34"/>
    <mergeCell ref="C25:C34"/>
    <mergeCell ref="D25:D34"/>
    <mergeCell ref="E25:E34"/>
    <mergeCell ref="F25:F34"/>
    <mergeCell ref="L18:L23"/>
    <mergeCell ref="M18:N18"/>
    <mergeCell ref="N25:N34"/>
    <mergeCell ref="K25:K34"/>
    <mergeCell ref="L25:L34"/>
    <mergeCell ref="M25:M34"/>
    <mergeCell ref="M19:M23"/>
    <mergeCell ref="N19:N23"/>
    <mergeCell ref="L14:N14"/>
    <mergeCell ref="L15:N15"/>
    <mergeCell ref="L16:N16"/>
    <mergeCell ref="L17:N17"/>
    <mergeCell ref="F14:H17"/>
    <mergeCell ref="I14:K14"/>
    <mergeCell ref="I15:K15"/>
    <mergeCell ref="I16:K16"/>
    <mergeCell ref="I17:K17"/>
    <mergeCell ref="B25:B28"/>
    <mergeCell ref="A14:A23"/>
    <mergeCell ref="C14:E14"/>
    <mergeCell ref="C15:E15"/>
    <mergeCell ref="C16:E16"/>
    <mergeCell ref="C17:E17"/>
    <mergeCell ref="C18:C23"/>
    <mergeCell ref="D18:E18"/>
    <mergeCell ref="B14:B23"/>
    <mergeCell ref="D19:D23"/>
    <mergeCell ref="E19:E23"/>
    <mergeCell ref="G19:G23"/>
    <mergeCell ref="H19:H23"/>
    <mergeCell ref="J19:J23"/>
    <mergeCell ref="F18:F23"/>
    <mergeCell ref="G18:H18"/>
    <mergeCell ref="I18:I23"/>
    <mergeCell ref="J18:K18"/>
    <mergeCell ref="K19:K23"/>
  </mergeCells>
  <printOptions/>
  <pageMargins left="0.75" right="0.75" top="0.47" bottom="0.46" header="0.56" footer="0.3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9"/>
  <sheetViews>
    <sheetView zoomScale="75" zoomScaleNormal="75" workbookViewId="0" topLeftCell="A3">
      <selection activeCell="C17" sqref="C17:E17"/>
    </sheetView>
  </sheetViews>
  <sheetFormatPr defaultColWidth="9.00390625" defaultRowHeight="12.75"/>
  <cols>
    <col min="1" max="1" width="45.75390625" style="0" customWidth="1"/>
    <col min="2" max="2" width="11.875" style="0" customWidth="1"/>
    <col min="3" max="3" width="10.75390625" style="0" customWidth="1"/>
    <col min="4" max="5" width="10.00390625" style="0" customWidth="1"/>
    <col min="6" max="6" width="12.125" style="0" customWidth="1"/>
    <col min="7" max="7" width="12.125" style="0" bestFit="1" customWidth="1"/>
    <col min="8" max="9" width="13.25390625" style="0" bestFit="1" customWidth="1"/>
    <col min="10" max="10" width="11.00390625" style="0" customWidth="1"/>
    <col min="11" max="11" width="12.125" style="0" bestFit="1" customWidth="1"/>
    <col min="12" max="12" width="12.00390625" style="0" customWidth="1"/>
    <col min="13" max="13" width="11.00390625" style="0" customWidth="1"/>
    <col min="14" max="14" width="12.625" style="0" customWidth="1"/>
  </cols>
  <sheetData>
    <row r="1" ht="12.75" hidden="1"/>
    <row r="2" ht="17.25" hidden="1">
      <c r="A2" s="1"/>
    </row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.7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6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0" ht="12.7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3" ht="12.75">
      <c r="A8" s="16" t="s">
        <v>55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12.75">
      <c r="A9" s="3"/>
    </row>
    <row r="10" ht="14.25" customHeight="1">
      <c r="A10" s="3" t="s">
        <v>3</v>
      </c>
    </row>
    <row r="11" ht="12.75" customHeight="1">
      <c r="A11" s="3" t="s">
        <v>4</v>
      </c>
    </row>
    <row r="12" ht="12.75">
      <c r="A12" s="3"/>
    </row>
    <row r="13" ht="12.75">
      <c r="A13" s="4" t="s">
        <v>35</v>
      </c>
    </row>
    <row r="14" spans="1:14" ht="12.75" customHeight="1">
      <c r="A14" s="31" t="s">
        <v>5</v>
      </c>
      <c r="B14" s="20" t="s">
        <v>31</v>
      </c>
      <c r="C14" s="37" t="s">
        <v>6</v>
      </c>
      <c r="D14" s="38"/>
      <c r="E14" s="15"/>
      <c r="F14" s="37" t="s">
        <v>10</v>
      </c>
      <c r="G14" s="38"/>
      <c r="H14" s="15"/>
      <c r="I14" s="37" t="s">
        <v>11</v>
      </c>
      <c r="J14" s="38"/>
      <c r="K14" s="15"/>
      <c r="L14" s="37" t="s">
        <v>6</v>
      </c>
      <c r="M14" s="38"/>
      <c r="N14" s="15"/>
    </row>
    <row r="15" spans="1:14" ht="12.75" customHeight="1">
      <c r="A15" s="32"/>
      <c r="B15" s="21"/>
      <c r="C15" s="39" t="s">
        <v>7</v>
      </c>
      <c r="D15" s="40"/>
      <c r="E15" s="41"/>
      <c r="F15" s="39"/>
      <c r="G15" s="45"/>
      <c r="H15" s="41"/>
      <c r="I15" s="39" t="s">
        <v>12</v>
      </c>
      <c r="J15" s="40"/>
      <c r="K15" s="41"/>
      <c r="L15" s="39" t="s">
        <v>7</v>
      </c>
      <c r="M15" s="40"/>
      <c r="N15" s="41"/>
    </row>
    <row r="16" spans="1:14" ht="12.75" customHeight="1">
      <c r="A16" s="32"/>
      <c r="B16" s="21"/>
      <c r="C16" s="39" t="s">
        <v>8</v>
      </c>
      <c r="D16" s="40"/>
      <c r="E16" s="41"/>
      <c r="F16" s="39"/>
      <c r="G16" s="45"/>
      <c r="H16" s="41"/>
      <c r="I16" s="46"/>
      <c r="J16" s="47"/>
      <c r="K16" s="48"/>
      <c r="L16" s="39" t="s">
        <v>13</v>
      </c>
      <c r="M16" s="40"/>
      <c r="N16" s="41"/>
    </row>
    <row r="17" spans="1:14" ht="12.75" customHeight="1">
      <c r="A17" s="32"/>
      <c r="B17" s="21"/>
      <c r="C17" s="42" t="s">
        <v>9</v>
      </c>
      <c r="D17" s="43"/>
      <c r="E17" s="44"/>
      <c r="F17" s="42"/>
      <c r="G17" s="43"/>
      <c r="H17" s="44"/>
      <c r="I17" s="49"/>
      <c r="J17" s="50"/>
      <c r="K17" s="51"/>
      <c r="L17" s="42" t="s">
        <v>9</v>
      </c>
      <c r="M17" s="43"/>
      <c r="N17" s="44"/>
    </row>
    <row r="18" spans="1:14" ht="12.75" customHeight="1">
      <c r="A18" s="32"/>
      <c r="B18" s="21"/>
      <c r="C18" s="31" t="s">
        <v>14</v>
      </c>
      <c r="D18" s="33" t="s">
        <v>15</v>
      </c>
      <c r="E18" s="34"/>
      <c r="F18" s="31" t="s">
        <v>14</v>
      </c>
      <c r="G18" s="33" t="s">
        <v>15</v>
      </c>
      <c r="H18" s="34"/>
      <c r="I18" s="31" t="s">
        <v>14</v>
      </c>
      <c r="J18" s="33" t="s">
        <v>15</v>
      </c>
      <c r="K18" s="34"/>
      <c r="L18" s="31" t="s">
        <v>14</v>
      </c>
      <c r="M18" s="33" t="s">
        <v>15</v>
      </c>
      <c r="N18" s="34"/>
    </row>
    <row r="19" spans="1:14" ht="18.75" customHeight="1">
      <c r="A19" s="32"/>
      <c r="B19" s="21"/>
      <c r="C19" s="32"/>
      <c r="D19" s="31" t="s">
        <v>33</v>
      </c>
      <c r="E19" s="35" t="s">
        <v>34</v>
      </c>
      <c r="F19" s="32"/>
      <c r="G19" s="31" t="s">
        <v>33</v>
      </c>
      <c r="H19" s="35" t="s">
        <v>34</v>
      </c>
      <c r="I19" s="32"/>
      <c r="J19" s="31" t="s">
        <v>33</v>
      </c>
      <c r="K19" s="35" t="s">
        <v>34</v>
      </c>
      <c r="L19" s="32"/>
      <c r="M19" s="31" t="s">
        <v>33</v>
      </c>
      <c r="N19" s="35" t="s">
        <v>34</v>
      </c>
    </row>
    <row r="20" spans="1:14" ht="18.75" customHeight="1">
      <c r="A20" s="32"/>
      <c r="B20" s="21"/>
      <c r="C20" s="32"/>
      <c r="D20" s="32"/>
      <c r="E20" s="36"/>
      <c r="F20" s="32"/>
      <c r="G20" s="32"/>
      <c r="H20" s="36"/>
      <c r="I20" s="32"/>
      <c r="J20" s="32"/>
      <c r="K20" s="36"/>
      <c r="L20" s="32"/>
      <c r="M20" s="32"/>
      <c r="N20" s="36"/>
    </row>
    <row r="21" spans="1:14" ht="18.75" customHeight="1">
      <c r="A21" s="32"/>
      <c r="B21" s="21"/>
      <c r="C21" s="32"/>
      <c r="D21" s="32"/>
      <c r="E21" s="36"/>
      <c r="F21" s="32"/>
      <c r="G21" s="32"/>
      <c r="H21" s="36"/>
      <c r="I21" s="32"/>
      <c r="J21" s="32"/>
      <c r="K21" s="36"/>
      <c r="L21" s="32"/>
      <c r="M21" s="32"/>
      <c r="N21" s="36"/>
    </row>
    <row r="22" spans="1:14" ht="18.75" customHeight="1">
      <c r="A22" s="32"/>
      <c r="B22" s="21"/>
      <c r="C22" s="32"/>
      <c r="D22" s="32"/>
      <c r="E22" s="36"/>
      <c r="F22" s="32"/>
      <c r="G22" s="32"/>
      <c r="H22" s="36"/>
      <c r="I22" s="32"/>
      <c r="J22" s="32"/>
      <c r="K22" s="36"/>
      <c r="L22" s="32"/>
      <c r="M22" s="32"/>
      <c r="N22" s="36"/>
    </row>
    <row r="23" spans="1:14" ht="18.75" customHeight="1">
      <c r="A23" s="54"/>
      <c r="B23" s="22"/>
      <c r="C23" s="54"/>
      <c r="D23" s="32"/>
      <c r="E23" s="36"/>
      <c r="F23" s="32"/>
      <c r="G23" s="32"/>
      <c r="H23" s="36"/>
      <c r="I23" s="32"/>
      <c r="J23" s="32"/>
      <c r="K23" s="36"/>
      <c r="L23" s="32"/>
      <c r="M23" s="32"/>
      <c r="N23" s="36"/>
    </row>
    <row r="24" spans="1:14" ht="12.75">
      <c r="A24" s="6">
        <v>1</v>
      </c>
      <c r="B24" s="5">
        <v>2</v>
      </c>
      <c r="C24" s="5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8">
        <v>13</v>
      </c>
      <c r="N24" s="8">
        <v>14</v>
      </c>
    </row>
    <row r="25" spans="1:14" ht="12.75">
      <c r="A25" s="20" t="s">
        <v>37</v>
      </c>
      <c r="B25" s="52">
        <f>B35</f>
        <v>5014735</v>
      </c>
      <c r="C25" s="17">
        <f>C35</f>
        <v>0</v>
      </c>
      <c r="D25" s="30">
        <f>D35</f>
        <v>0</v>
      </c>
      <c r="E25" s="30"/>
      <c r="F25" s="30">
        <f aca="true" t="shared" si="0" ref="F25:M25">F35</f>
        <v>2451426.01</v>
      </c>
      <c r="G25" s="30">
        <f t="shared" si="0"/>
        <v>571278.01</v>
      </c>
      <c r="H25" s="30">
        <f t="shared" si="0"/>
        <v>1880148</v>
      </c>
      <c r="I25" s="30">
        <f t="shared" si="0"/>
        <v>2451426.01</v>
      </c>
      <c r="J25" s="30">
        <f t="shared" si="0"/>
        <v>571278.01</v>
      </c>
      <c r="K25" s="30">
        <f t="shared" si="0"/>
        <v>1880148</v>
      </c>
      <c r="L25" s="30">
        <f t="shared" si="0"/>
        <v>0</v>
      </c>
      <c r="M25" s="30">
        <f t="shared" si="0"/>
        <v>0</v>
      </c>
      <c r="N25" s="17">
        <f>H25-K25</f>
        <v>0</v>
      </c>
    </row>
    <row r="26" spans="1:14" ht="12.75">
      <c r="A26" s="21"/>
      <c r="B26" s="53"/>
      <c r="C26" s="18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8"/>
    </row>
    <row r="27" spans="1:14" ht="12.75">
      <c r="A27" s="21"/>
      <c r="B27" s="53"/>
      <c r="C27" s="18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8"/>
    </row>
    <row r="28" spans="1:14" ht="12.75">
      <c r="A28" s="21"/>
      <c r="B28" s="53"/>
      <c r="C28" s="1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8"/>
    </row>
    <row r="29" spans="1:14" ht="0.75" customHeight="1">
      <c r="A29" s="21"/>
      <c r="B29" s="10"/>
      <c r="C29" s="18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18"/>
    </row>
    <row r="30" spans="1:14" ht="6" customHeight="1" hidden="1">
      <c r="A30" s="21"/>
      <c r="B30" s="10"/>
      <c r="C30" s="1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8"/>
    </row>
    <row r="31" spans="1:14" ht="12.75" customHeight="1" hidden="1">
      <c r="A31" s="21"/>
      <c r="B31" s="10"/>
      <c r="C31" s="1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18"/>
    </row>
    <row r="32" spans="1:14" ht="12.75" customHeight="1" hidden="1">
      <c r="A32" s="21"/>
      <c r="B32" s="10"/>
      <c r="C32" s="18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8"/>
    </row>
    <row r="33" spans="1:14" ht="12.75" customHeight="1" hidden="1">
      <c r="A33" s="21"/>
      <c r="B33" s="10"/>
      <c r="C33" s="18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8"/>
    </row>
    <row r="34" spans="1:14" ht="12.75" customHeight="1" hidden="1">
      <c r="A34" s="22"/>
      <c r="B34" s="10"/>
      <c r="C34" s="1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9"/>
    </row>
    <row r="35" spans="1:14" ht="12.75">
      <c r="A35" s="20" t="s">
        <v>25</v>
      </c>
      <c r="B35" s="17">
        <v>5014735</v>
      </c>
      <c r="C35" s="17">
        <f>D35</f>
        <v>0</v>
      </c>
      <c r="D35" s="17">
        <v>0</v>
      </c>
      <c r="E35" s="17"/>
      <c r="F35" s="28">
        <f>G35+H35</f>
        <v>2451426.01</v>
      </c>
      <c r="G35" s="25">
        <v>571278.01</v>
      </c>
      <c r="H35" s="25">
        <v>1880148</v>
      </c>
      <c r="I35" s="25">
        <f>J35+K35</f>
        <v>2451426.01</v>
      </c>
      <c r="J35" s="25">
        <v>571278.01</v>
      </c>
      <c r="K35" s="25">
        <v>1880148</v>
      </c>
      <c r="L35" s="17">
        <f>M35+N35</f>
        <v>0</v>
      </c>
      <c r="M35" s="17">
        <f>C35+G35-J35</f>
        <v>0</v>
      </c>
      <c r="N35" s="17">
        <f>H35-K35</f>
        <v>0</v>
      </c>
    </row>
    <row r="36" spans="1:14" ht="29.25" customHeight="1">
      <c r="A36" s="22"/>
      <c r="B36" s="19"/>
      <c r="C36" s="19"/>
      <c r="D36" s="19"/>
      <c r="E36" s="19"/>
      <c r="F36" s="29"/>
      <c r="G36" s="26"/>
      <c r="H36" s="26"/>
      <c r="I36" s="26"/>
      <c r="J36" s="26"/>
      <c r="K36" s="26"/>
      <c r="L36" s="19"/>
      <c r="M36" s="19"/>
      <c r="N36" s="19"/>
    </row>
    <row r="37" spans="1:14" ht="12.75">
      <c r="A37" s="20" t="s">
        <v>22</v>
      </c>
      <c r="B37" s="25"/>
      <c r="C37" s="25"/>
      <c r="D37" s="25"/>
      <c r="E37" s="25"/>
      <c r="F37" s="28"/>
      <c r="G37" s="25"/>
      <c r="H37" s="25"/>
      <c r="I37" s="25"/>
      <c r="J37" s="25"/>
      <c r="K37" s="25"/>
      <c r="L37" s="17"/>
      <c r="M37" s="17"/>
      <c r="N37" s="17"/>
    </row>
    <row r="38" spans="1:14" ht="12.75">
      <c r="A38" s="22"/>
      <c r="B38" s="26"/>
      <c r="C38" s="26"/>
      <c r="D38" s="26"/>
      <c r="E38" s="26"/>
      <c r="F38" s="29"/>
      <c r="G38" s="26"/>
      <c r="H38" s="26"/>
      <c r="I38" s="26"/>
      <c r="J38" s="26"/>
      <c r="K38" s="26"/>
      <c r="L38" s="19"/>
      <c r="M38" s="19"/>
      <c r="N38" s="19"/>
    </row>
    <row r="39" spans="1:14" ht="12.75">
      <c r="A39" s="20" t="s">
        <v>38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2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4.5" customHeight="1">
      <c r="A41" s="2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2.25" customHeight="1" hidden="1">
      <c r="A42" s="2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2.75" hidden="1">
      <c r="A43" s="2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.75">
      <c r="A44" s="8" t="s">
        <v>16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8" t="s">
        <v>17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23" t="s">
        <v>23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6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3" t="s">
        <v>39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.7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2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4.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2.25" customHeight="1" hidden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.75" hidden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.75">
      <c r="A54" s="8" t="s">
        <v>18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8" t="s">
        <v>19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.75">
      <c r="A56" s="23" t="s">
        <v>24</v>
      </c>
      <c r="B56" s="17">
        <f>B66+B68+B69+B70+B71+B77+B72+B73+B74+B67+B75+B76</f>
        <v>648397.34</v>
      </c>
      <c r="C56" s="17">
        <f>C66+C67+C68+C69+C70+C71+C72+C73+C74+C77</f>
        <v>0</v>
      </c>
      <c r="D56" s="17"/>
      <c r="E56" s="17">
        <f>E66+E67+E68+E69+E71+E72+E73+E74+E77</f>
        <v>0</v>
      </c>
      <c r="F56" s="17">
        <f>F66+F68+F69+F70+F77+F71+F72+F73+F74+F67+F75+F76</f>
        <v>325622.97</v>
      </c>
      <c r="G56" s="17">
        <f>G66+G67+G68+G69+G70+G71+G72+G73+G74+G75+G76+G77</f>
        <v>24640</v>
      </c>
      <c r="H56" s="17">
        <f>H66+H67+H68+H69+H70+H71+H72+H73+H74+H75+H76+H77</f>
        <v>300982.97</v>
      </c>
      <c r="I56" s="17">
        <f>I66+I68+I69+I70+I71+I77+I74+I72+I73</f>
        <v>325402.97</v>
      </c>
      <c r="J56" s="17">
        <f>J71</f>
        <v>24640</v>
      </c>
      <c r="K56" s="17">
        <f>K66+K68+K69+K70+K71+K77+K72+K73+K74</f>
        <v>300762.97</v>
      </c>
      <c r="L56" s="17">
        <f>L66+L68+L69+L70+L71+L77+L72+L73+L67+L74+L75+L76</f>
        <v>0</v>
      </c>
      <c r="M56" s="17">
        <f>M66+M68+M69+M70+M71+M77</f>
        <v>0</v>
      </c>
      <c r="N56" s="17">
        <f>N66+N68+N69+N70+N71+N77+N72+N73+N67+N74+N75+N76</f>
        <v>0</v>
      </c>
    </row>
    <row r="57" spans="1:14" ht="12.75">
      <c r="A57" s="2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.75">
      <c r="A59" s="2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20.25" customHeight="1">
      <c r="A60" s="2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25.5" customHeight="1" hidden="1">
      <c r="A61" s="23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0.75" customHeight="1" hidden="1">
      <c r="A62" s="2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 customHeight="1" hidden="1">
      <c r="A63" s="2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.75" customHeight="1" hidden="1">
      <c r="A64" s="2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2.75" customHeight="1" hidden="1">
      <c r="A65" s="2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45" customHeight="1">
      <c r="A66" s="8" t="s">
        <v>26</v>
      </c>
      <c r="B66" s="11">
        <v>43800</v>
      </c>
      <c r="C66" s="11">
        <f aca="true" t="shared" si="1" ref="C66:C74">E66</f>
        <v>0</v>
      </c>
      <c r="D66" s="11"/>
      <c r="E66" s="11">
        <v>0</v>
      </c>
      <c r="F66" s="11">
        <v>26444.54</v>
      </c>
      <c r="G66" s="11"/>
      <c r="H66" s="11">
        <v>26444.54</v>
      </c>
      <c r="I66" s="11">
        <v>26444.54</v>
      </c>
      <c r="J66" s="11"/>
      <c r="K66" s="11">
        <v>26444.54</v>
      </c>
      <c r="L66" s="11">
        <f aca="true" t="shared" si="2" ref="L66:L77">E66+F66-I66</f>
        <v>0</v>
      </c>
      <c r="M66" s="11">
        <f aca="true" t="shared" si="3" ref="M66:M74">G66-J66</f>
        <v>0</v>
      </c>
      <c r="N66" s="11">
        <f aca="true" t="shared" si="4" ref="N66:N77">E66+H66-K66</f>
        <v>0</v>
      </c>
    </row>
    <row r="67" spans="1:14" ht="52.5" customHeight="1">
      <c r="A67" s="6" t="s">
        <v>41</v>
      </c>
      <c r="B67" s="11">
        <v>660</v>
      </c>
      <c r="C67" s="11">
        <f t="shared" si="1"/>
        <v>0</v>
      </c>
      <c r="D67" s="11"/>
      <c r="E67" s="11"/>
      <c r="F67" s="11">
        <v>220</v>
      </c>
      <c r="G67" s="11"/>
      <c r="H67" s="11">
        <v>220</v>
      </c>
      <c r="I67" s="11">
        <v>220</v>
      </c>
      <c r="J67" s="11"/>
      <c r="K67" s="11">
        <v>220</v>
      </c>
      <c r="L67" s="11">
        <f t="shared" si="2"/>
        <v>0</v>
      </c>
      <c r="M67" s="11">
        <f t="shared" si="3"/>
        <v>0</v>
      </c>
      <c r="N67" s="11">
        <f t="shared" si="4"/>
        <v>0</v>
      </c>
    </row>
    <row r="68" spans="1:14" ht="32.25" customHeight="1">
      <c r="A68" s="6" t="s">
        <v>27</v>
      </c>
      <c r="B68" s="12">
        <v>65452</v>
      </c>
      <c r="C68" s="11">
        <f t="shared" si="1"/>
        <v>0</v>
      </c>
      <c r="D68" s="12"/>
      <c r="E68" s="12">
        <v>0</v>
      </c>
      <c r="F68" s="11">
        <v>40308</v>
      </c>
      <c r="G68" s="12"/>
      <c r="H68" s="11">
        <v>40308</v>
      </c>
      <c r="I68" s="11">
        <v>40308</v>
      </c>
      <c r="J68" s="12"/>
      <c r="K68" s="12">
        <v>40308</v>
      </c>
      <c r="L68" s="11">
        <f t="shared" si="2"/>
        <v>0</v>
      </c>
      <c r="M68" s="11">
        <f t="shared" si="3"/>
        <v>0</v>
      </c>
      <c r="N68" s="11">
        <f t="shared" si="4"/>
        <v>0</v>
      </c>
    </row>
    <row r="69" spans="1:14" ht="32.25" customHeight="1">
      <c r="A69" s="6" t="s">
        <v>43</v>
      </c>
      <c r="B69" s="12">
        <v>15000</v>
      </c>
      <c r="C69" s="11">
        <f t="shared" si="1"/>
        <v>0</v>
      </c>
      <c r="D69" s="12"/>
      <c r="E69" s="12">
        <v>0</v>
      </c>
      <c r="F69" s="11">
        <v>0</v>
      </c>
      <c r="G69" s="12"/>
      <c r="H69" s="11">
        <v>0</v>
      </c>
      <c r="I69" s="11">
        <v>0</v>
      </c>
      <c r="J69" s="12"/>
      <c r="K69" s="12">
        <v>0</v>
      </c>
      <c r="L69" s="11">
        <f t="shared" si="2"/>
        <v>0</v>
      </c>
      <c r="M69" s="11">
        <f t="shared" si="3"/>
        <v>0</v>
      </c>
      <c r="N69" s="11">
        <f t="shared" si="4"/>
        <v>0</v>
      </c>
    </row>
    <row r="70" spans="1:14" ht="32.25" customHeight="1">
      <c r="A70" s="9" t="s">
        <v>28</v>
      </c>
      <c r="B70" s="12">
        <v>197200</v>
      </c>
      <c r="C70" s="11">
        <f t="shared" si="1"/>
        <v>0</v>
      </c>
      <c r="D70" s="12"/>
      <c r="E70" s="12"/>
      <c r="F70" s="11">
        <v>28604</v>
      </c>
      <c r="G70" s="12"/>
      <c r="H70" s="11">
        <v>28604</v>
      </c>
      <c r="I70" s="11">
        <v>28604</v>
      </c>
      <c r="J70" s="12"/>
      <c r="K70" s="12">
        <v>28604</v>
      </c>
      <c r="L70" s="11">
        <f t="shared" si="2"/>
        <v>0</v>
      </c>
      <c r="M70" s="11">
        <f t="shared" si="3"/>
        <v>0</v>
      </c>
      <c r="N70" s="11">
        <f t="shared" si="4"/>
        <v>0</v>
      </c>
    </row>
    <row r="71" spans="1:14" ht="21.75" customHeight="1">
      <c r="A71" s="6" t="s">
        <v>29</v>
      </c>
      <c r="B71" s="12">
        <v>51550</v>
      </c>
      <c r="C71" s="11">
        <f t="shared" si="1"/>
        <v>0</v>
      </c>
      <c r="D71" s="12"/>
      <c r="E71" s="12"/>
      <c r="F71" s="11">
        <f>G71+H71</f>
        <v>51550</v>
      </c>
      <c r="G71" s="12">
        <v>24640</v>
      </c>
      <c r="H71" s="11">
        <v>26910</v>
      </c>
      <c r="I71" s="11">
        <f>J71+K71</f>
        <v>51550</v>
      </c>
      <c r="J71" s="12">
        <v>24640</v>
      </c>
      <c r="K71" s="12">
        <v>26910</v>
      </c>
      <c r="L71" s="11">
        <f t="shared" si="2"/>
        <v>0</v>
      </c>
      <c r="M71" s="11">
        <f t="shared" si="3"/>
        <v>0</v>
      </c>
      <c r="N71" s="11">
        <f t="shared" si="4"/>
        <v>0</v>
      </c>
    </row>
    <row r="72" spans="1:14" ht="25.5">
      <c r="A72" s="6" t="s">
        <v>30</v>
      </c>
      <c r="B72" s="12">
        <v>124490</v>
      </c>
      <c r="C72" s="11">
        <f t="shared" si="1"/>
        <v>0</v>
      </c>
      <c r="D72" s="12"/>
      <c r="E72" s="12"/>
      <c r="F72" s="11">
        <v>82490</v>
      </c>
      <c r="G72" s="12"/>
      <c r="H72" s="11">
        <v>82490</v>
      </c>
      <c r="I72" s="11">
        <v>82490</v>
      </c>
      <c r="J72" s="12"/>
      <c r="K72" s="12">
        <v>82490</v>
      </c>
      <c r="L72" s="11">
        <f t="shared" si="2"/>
        <v>0</v>
      </c>
      <c r="M72" s="11">
        <f t="shared" si="3"/>
        <v>0</v>
      </c>
      <c r="N72" s="11">
        <f t="shared" si="4"/>
        <v>0</v>
      </c>
    </row>
    <row r="73" spans="1:14" ht="25.5">
      <c r="A73" s="6" t="s">
        <v>36</v>
      </c>
      <c r="B73" s="12">
        <v>0</v>
      </c>
      <c r="C73" s="11">
        <f t="shared" si="1"/>
        <v>0</v>
      </c>
      <c r="D73" s="12"/>
      <c r="E73" s="12"/>
      <c r="F73" s="11">
        <f>G73+H73</f>
        <v>0</v>
      </c>
      <c r="G73" s="12"/>
      <c r="H73" s="11">
        <v>0</v>
      </c>
      <c r="I73" s="11">
        <f>J73+K73</f>
        <v>0</v>
      </c>
      <c r="J73" s="12"/>
      <c r="K73" s="12">
        <v>0</v>
      </c>
      <c r="L73" s="11">
        <f t="shared" si="2"/>
        <v>0</v>
      </c>
      <c r="M73" s="11">
        <f t="shared" si="3"/>
        <v>0</v>
      </c>
      <c r="N73" s="11">
        <f t="shared" si="4"/>
        <v>0</v>
      </c>
    </row>
    <row r="74" spans="1:14" ht="38.25">
      <c r="A74" s="9" t="s">
        <v>40</v>
      </c>
      <c r="B74" s="12">
        <v>0</v>
      </c>
      <c r="C74" s="11">
        <f t="shared" si="1"/>
        <v>0</v>
      </c>
      <c r="D74" s="12"/>
      <c r="E74" s="12"/>
      <c r="F74" s="11">
        <f>G74+H74</f>
        <v>0</v>
      </c>
      <c r="G74" s="12"/>
      <c r="H74" s="11">
        <v>0</v>
      </c>
      <c r="I74" s="11">
        <f>J74+K74</f>
        <v>0</v>
      </c>
      <c r="J74" s="12"/>
      <c r="K74" s="12">
        <v>0</v>
      </c>
      <c r="L74" s="11">
        <f t="shared" si="2"/>
        <v>0</v>
      </c>
      <c r="M74" s="11">
        <f t="shared" si="3"/>
        <v>0</v>
      </c>
      <c r="N74" s="11">
        <f t="shared" si="4"/>
        <v>0</v>
      </c>
    </row>
    <row r="75" spans="1:14" ht="12.75">
      <c r="A75" s="14" t="s">
        <v>45</v>
      </c>
      <c r="B75" s="12">
        <v>0</v>
      </c>
      <c r="C75" s="11"/>
      <c r="D75" s="12"/>
      <c r="E75" s="12"/>
      <c r="F75" s="11">
        <v>0</v>
      </c>
      <c r="G75" s="12">
        <v>0</v>
      </c>
      <c r="H75" s="11">
        <v>0</v>
      </c>
      <c r="I75" s="11">
        <v>0</v>
      </c>
      <c r="J75" s="12">
        <v>0</v>
      </c>
      <c r="K75" s="12">
        <v>0</v>
      </c>
      <c r="L75" s="11">
        <f t="shared" si="2"/>
        <v>0</v>
      </c>
      <c r="M75" s="11">
        <v>0</v>
      </c>
      <c r="N75" s="11">
        <f t="shared" si="4"/>
        <v>0</v>
      </c>
    </row>
    <row r="76" spans="1:14" ht="12.75">
      <c r="A76" s="14" t="s">
        <v>42</v>
      </c>
      <c r="B76" s="12">
        <v>0</v>
      </c>
      <c r="C76" s="11"/>
      <c r="D76" s="12"/>
      <c r="E76" s="12"/>
      <c r="F76" s="11">
        <f>G76+H76</f>
        <v>0</v>
      </c>
      <c r="G76" s="12">
        <v>0</v>
      </c>
      <c r="H76" s="11">
        <v>0</v>
      </c>
      <c r="I76" s="11">
        <f>J76+K76</f>
        <v>0</v>
      </c>
      <c r="J76" s="12">
        <v>0</v>
      </c>
      <c r="K76" s="12">
        <v>0</v>
      </c>
      <c r="L76" s="11">
        <f t="shared" si="2"/>
        <v>0</v>
      </c>
      <c r="M76" s="11">
        <f>G76-J76</f>
        <v>0</v>
      </c>
      <c r="N76" s="11">
        <f t="shared" si="4"/>
        <v>0</v>
      </c>
    </row>
    <row r="77" spans="1:14" ht="38.25">
      <c r="A77" s="6" t="s">
        <v>44</v>
      </c>
      <c r="B77" s="12">
        <v>150245.34</v>
      </c>
      <c r="C77" s="11">
        <f>E77</f>
        <v>0</v>
      </c>
      <c r="D77" s="12"/>
      <c r="E77" s="12"/>
      <c r="F77" s="11">
        <v>96006.43</v>
      </c>
      <c r="G77" s="12"/>
      <c r="H77" s="11">
        <v>96006.43</v>
      </c>
      <c r="I77" s="11">
        <v>96006.43</v>
      </c>
      <c r="J77" s="12"/>
      <c r="K77" s="12">
        <v>96006.43</v>
      </c>
      <c r="L77" s="11">
        <f t="shared" si="2"/>
        <v>0</v>
      </c>
      <c r="M77" s="11">
        <f>G77-J77</f>
        <v>0</v>
      </c>
      <c r="N77" s="11">
        <f t="shared" si="4"/>
        <v>0</v>
      </c>
    </row>
    <row r="78" spans="1:14" ht="12.75">
      <c r="A78" s="7" t="s">
        <v>32</v>
      </c>
      <c r="B78" s="13">
        <f>B25+B39+B56</f>
        <v>5663132.34</v>
      </c>
      <c r="C78" s="13">
        <f>C25+C39+C56</f>
        <v>0</v>
      </c>
      <c r="D78" s="13">
        <f>D25+D39+D56</f>
        <v>0</v>
      </c>
      <c r="E78" s="13">
        <f>E25+E39+E56</f>
        <v>0</v>
      </c>
      <c r="F78" s="12">
        <f aca="true" t="shared" si="5" ref="F78:N78">F56+F39+F25</f>
        <v>2777048.9799999995</v>
      </c>
      <c r="G78" s="12">
        <f t="shared" si="5"/>
        <v>595918.01</v>
      </c>
      <c r="H78" s="12">
        <f t="shared" si="5"/>
        <v>2181130.9699999997</v>
      </c>
      <c r="I78" s="12">
        <f t="shared" si="5"/>
        <v>2776828.9799999995</v>
      </c>
      <c r="J78" s="12">
        <f t="shared" si="5"/>
        <v>595918.01</v>
      </c>
      <c r="K78" s="12">
        <f t="shared" si="5"/>
        <v>2180910.9699999997</v>
      </c>
      <c r="L78" s="12">
        <f t="shared" si="5"/>
        <v>0</v>
      </c>
      <c r="M78" s="12">
        <f t="shared" si="5"/>
        <v>0</v>
      </c>
      <c r="N78" s="12">
        <f t="shared" si="5"/>
        <v>0</v>
      </c>
    </row>
    <row r="79" ht="12.75">
      <c r="A79" s="3"/>
    </row>
    <row r="80" ht="12.75">
      <c r="A80" s="2" t="s">
        <v>20</v>
      </c>
    </row>
    <row r="81" spans="1:7" ht="12.75">
      <c r="A81" s="2" t="s">
        <v>54</v>
      </c>
      <c r="G81">
        <v>90</v>
      </c>
    </row>
    <row r="82" ht="12.75">
      <c r="A82" s="2" t="s">
        <v>48</v>
      </c>
    </row>
    <row r="83" ht="12.75">
      <c r="A83" s="2"/>
    </row>
    <row r="84" ht="12.75">
      <c r="A84" s="2" t="s">
        <v>50</v>
      </c>
    </row>
    <row r="85" ht="12.75">
      <c r="A85" s="2" t="s">
        <v>49</v>
      </c>
    </row>
    <row r="86" ht="12.75">
      <c r="A86" s="2"/>
    </row>
    <row r="87" ht="12.75">
      <c r="A87" s="2" t="s">
        <v>21</v>
      </c>
    </row>
    <row r="89" ht="12.75">
      <c r="A89" s="6"/>
    </row>
  </sheetData>
  <mergeCells count="135">
    <mergeCell ref="E19:E23"/>
    <mergeCell ref="G19:G23"/>
    <mergeCell ref="H19:H23"/>
    <mergeCell ref="J19:J23"/>
    <mergeCell ref="F18:F23"/>
    <mergeCell ref="G18:H18"/>
    <mergeCell ref="I18:I23"/>
    <mergeCell ref="J18:K18"/>
    <mergeCell ref="K19:K23"/>
    <mergeCell ref="B25:B28"/>
    <mergeCell ref="A14:A23"/>
    <mergeCell ref="C14:E14"/>
    <mergeCell ref="C15:E15"/>
    <mergeCell ref="C16:E16"/>
    <mergeCell ref="C17:E17"/>
    <mergeCell ref="C18:C23"/>
    <mergeCell ref="D18:E18"/>
    <mergeCell ref="B14:B23"/>
    <mergeCell ref="D19:D23"/>
    <mergeCell ref="F14:H17"/>
    <mergeCell ref="I14:K14"/>
    <mergeCell ref="I15:K15"/>
    <mergeCell ref="I16:K16"/>
    <mergeCell ref="I17:K17"/>
    <mergeCell ref="L14:N14"/>
    <mergeCell ref="L15:N15"/>
    <mergeCell ref="L16:N16"/>
    <mergeCell ref="L17:N17"/>
    <mergeCell ref="L18:L23"/>
    <mergeCell ref="M18:N18"/>
    <mergeCell ref="N25:N34"/>
    <mergeCell ref="K25:K34"/>
    <mergeCell ref="L25:L34"/>
    <mergeCell ref="M25:M34"/>
    <mergeCell ref="M19:M23"/>
    <mergeCell ref="N19:N23"/>
    <mergeCell ref="C25:C34"/>
    <mergeCell ref="D25:D34"/>
    <mergeCell ref="E25:E34"/>
    <mergeCell ref="F25:F34"/>
    <mergeCell ref="G25:G34"/>
    <mergeCell ref="H25:H34"/>
    <mergeCell ref="I25:I34"/>
    <mergeCell ref="J25:J34"/>
    <mergeCell ref="B35:B36"/>
    <mergeCell ref="C35:C36"/>
    <mergeCell ref="D35:D36"/>
    <mergeCell ref="E35:E36"/>
    <mergeCell ref="K35:K36"/>
    <mergeCell ref="L35:L36"/>
    <mergeCell ref="M35:M36"/>
    <mergeCell ref="F35:F36"/>
    <mergeCell ref="G35:G36"/>
    <mergeCell ref="H35:H36"/>
    <mergeCell ref="I35:I36"/>
    <mergeCell ref="N37:N38"/>
    <mergeCell ref="N35:N36"/>
    <mergeCell ref="B37:B38"/>
    <mergeCell ref="C37:C38"/>
    <mergeCell ref="D37:D38"/>
    <mergeCell ref="E37:E38"/>
    <mergeCell ref="F37:F38"/>
    <mergeCell ref="G37:G38"/>
    <mergeCell ref="H37:H38"/>
    <mergeCell ref="I37:I38"/>
    <mergeCell ref="B39:B43"/>
    <mergeCell ref="C39:C43"/>
    <mergeCell ref="D39:D43"/>
    <mergeCell ref="E39:E43"/>
    <mergeCell ref="F39:F43"/>
    <mergeCell ref="G39:G43"/>
    <mergeCell ref="H39:H43"/>
    <mergeCell ref="I39:I43"/>
    <mergeCell ref="J39:J43"/>
    <mergeCell ref="K39:K43"/>
    <mergeCell ref="L39:L43"/>
    <mergeCell ref="M39:M43"/>
    <mergeCell ref="B46:B47"/>
    <mergeCell ref="C46:C47"/>
    <mergeCell ref="D46:D47"/>
    <mergeCell ref="E46:E47"/>
    <mergeCell ref="L46:L47"/>
    <mergeCell ref="M46:M47"/>
    <mergeCell ref="N46:N47"/>
    <mergeCell ref="N39:N43"/>
    <mergeCell ref="C48:C53"/>
    <mergeCell ref="D48:D53"/>
    <mergeCell ref="E48:E53"/>
    <mergeCell ref="K46:K47"/>
    <mergeCell ref="F46:F47"/>
    <mergeCell ref="G46:G47"/>
    <mergeCell ref="H46:H47"/>
    <mergeCell ref="I46:I47"/>
    <mergeCell ref="J46:J47"/>
    <mergeCell ref="K48:K53"/>
    <mergeCell ref="L48:L53"/>
    <mergeCell ref="M48:M53"/>
    <mergeCell ref="F48:F53"/>
    <mergeCell ref="G48:G53"/>
    <mergeCell ref="H48:H53"/>
    <mergeCell ref="I48:I53"/>
    <mergeCell ref="N48:N53"/>
    <mergeCell ref="G56:G65"/>
    <mergeCell ref="H56:H65"/>
    <mergeCell ref="I56:I65"/>
    <mergeCell ref="N56:N65"/>
    <mergeCell ref="J56:J65"/>
    <mergeCell ref="K56:K65"/>
    <mergeCell ref="L56:L65"/>
    <mergeCell ref="M56:M65"/>
    <mergeCell ref="J48:J53"/>
    <mergeCell ref="A7:J7"/>
    <mergeCell ref="A35:A36"/>
    <mergeCell ref="A25:A34"/>
    <mergeCell ref="A37:A38"/>
    <mergeCell ref="A8:M8"/>
    <mergeCell ref="K37:K38"/>
    <mergeCell ref="L37:L38"/>
    <mergeCell ref="M37:M38"/>
    <mergeCell ref="J37:J38"/>
    <mergeCell ref="J35:J36"/>
    <mergeCell ref="F56:F65"/>
    <mergeCell ref="A39:A43"/>
    <mergeCell ref="A46:A47"/>
    <mergeCell ref="A48:A53"/>
    <mergeCell ref="A56:A65"/>
    <mergeCell ref="B56:B65"/>
    <mergeCell ref="C56:C65"/>
    <mergeCell ref="D56:D65"/>
    <mergeCell ref="E56:E65"/>
    <mergeCell ref="B48:B53"/>
    <mergeCell ref="A3:L3"/>
    <mergeCell ref="A4:L4"/>
    <mergeCell ref="A5:M5"/>
    <mergeCell ref="A6:M6"/>
  </mergeCells>
  <printOptions/>
  <pageMargins left="0.75" right="0.75" top="0.47" bottom="0.46" header="0.56" footer="0.3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9"/>
  <sheetViews>
    <sheetView zoomScale="75" zoomScaleNormal="75" workbookViewId="0" topLeftCell="A11">
      <selection activeCell="E56" sqref="E56:E65"/>
    </sheetView>
  </sheetViews>
  <sheetFormatPr defaultColWidth="9.00390625" defaultRowHeight="12.75"/>
  <cols>
    <col min="1" max="1" width="45.75390625" style="0" customWidth="1"/>
    <col min="2" max="2" width="11.875" style="0" customWidth="1"/>
    <col min="3" max="3" width="10.75390625" style="0" customWidth="1"/>
    <col min="4" max="5" width="10.00390625" style="0" customWidth="1"/>
    <col min="6" max="6" width="12.125" style="0" customWidth="1"/>
    <col min="7" max="7" width="12.125" style="0" bestFit="1" customWidth="1"/>
    <col min="8" max="9" width="13.25390625" style="0" bestFit="1" customWidth="1"/>
    <col min="10" max="10" width="11.00390625" style="0" customWidth="1"/>
    <col min="11" max="11" width="12.125" style="0" bestFit="1" customWidth="1"/>
    <col min="12" max="12" width="12.00390625" style="0" customWidth="1"/>
    <col min="13" max="13" width="11.00390625" style="0" customWidth="1"/>
    <col min="14" max="14" width="12.625" style="0" customWidth="1"/>
  </cols>
  <sheetData>
    <row r="1" ht="12.75" hidden="1"/>
    <row r="2" ht="17.25" hidden="1">
      <c r="A2" s="1"/>
    </row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.7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6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0" ht="12.7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3" ht="12.75">
      <c r="A8" s="16" t="s">
        <v>56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12.75">
      <c r="A9" s="3"/>
    </row>
    <row r="10" ht="14.25" customHeight="1">
      <c r="A10" s="3" t="s">
        <v>3</v>
      </c>
    </row>
    <row r="11" ht="12.75" customHeight="1">
      <c r="A11" s="3" t="s">
        <v>4</v>
      </c>
    </row>
    <row r="12" ht="12.75">
      <c r="A12" s="3"/>
    </row>
    <row r="13" ht="12.75">
      <c r="A13" s="4" t="s">
        <v>35</v>
      </c>
    </row>
    <row r="14" spans="1:14" ht="12.75" customHeight="1">
      <c r="A14" s="31" t="s">
        <v>5</v>
      </c>
      <c r="B14" s="20" t="s">
        <v>31</v>
      </c>
      <c r="C14" s="37" t="s">
        <v>6</v>
      </c>
      <c r="D14" s="38"/>
      <c r="E14" s="15"/>
      <c r="F14" s="37" t="s">
        <v>10</v>
      </c>
      <c r="G14" s="38"/>
      <c r="H14" s="15"/>
      <c r="I14" s="37" t="s">
        <v>11</v>
      </c>
      <c r="J14" s="38"/>
      <c r="K14" s="15"/>
      <c r="L14" s="37" t="s">
        <v>6</v>
      </c>
      <c r="M14" s="38"/>
      <c r="N14" s="15"/>
    </row>
    <row r="15" spans="1:14" ht="12.75" customHeight="1">
      <c r="A15" s="32"/>
      <c r="B15" s="21"/>
      <c r="C15" s="39" t="s">
        <v>7</v>
      </c>
      <c r="D15" s="40"/>
      <c r="E15" s="41"/>
      <c r="F15" s="39"/>
      <c r="G15" s="45"/>
      <c r="H15" s="41"/>
      <c r="I15" s="39" t="s">
        <v>12</v>
      </c>
      <c r="J15" s="40"/>
      <c r="K15" s="41"/>
      <c r="L15" s="39" t="s">
        <v>7</v>
      </c>
      <c r="M15" s="40"/>
      <c r="N15" s="41"/>
    </row>
    <row r="16" spans="1:14" ht="12.75" customHeight="1">
      <c r="A16" s="32"/>
      <c r="B16" s="21"/>
      <c r="C16" s="39" t="s">
        <v>8</v>
      </c>
      <c r="D16" s="40"/>
      <c r="E16" s="41"/>
      <c r="F16" s="39"/>
      <c r="G16" s="45"/>
      <c r="H16" s="41"/>
      <c r="I16" s="46"/>
      <c r="J16" s="47"/>
      <c r="K16" s="48"/>
      <c r="L16" s="39" t="s">
        <v>13</v>
      </c>
      <c r="M16" s="40"/>
      <c r="N16" s="41"/>
    </row>
    <row r="17" spans="1:14" ht="12.75" customHeight="1">
      <c r="A17" s="32"/>
      <c r="B17" s="21"/>
      <c r="C17" s="42" t="s">
        <v>9</v>
      </c>
      <c r="D17" s="43"/>
      <c r="E17" s="44"/>
      <c r="F17" s="42"/>
      <c r="G17" s="43"/>
      <c r="H17" s="44"/>
      <c r="I17" s="49"/>
      <c r="J17" s="50"/>
      <c r="K17" s="51"/>
      <c r="L17" s="42" t="s">
        <v>9</v>
      </c>
      <c r="M17" s="43"/>
      <c r="N17" s="44"/>
    </row>
    <row r="18" spans="1:14" ht="12.75" customHeight="1">
      <c r="A18" s="32"/>
      <c r="B18" s="21"/>
      <c r="C18" s="31" t="s">
        <v>14</v>
      </c>
      <c r="D18" s="33" t="s">
        <v>15</v>
      </c>
      <c r="E18" s="34"/>
      <c r="F18" s="31" t="s">
        <v>14</v>
      </c>
      <c r="G18" s="33" t="s">
        <v>15</v>
      </c>
      <c r="H18" s="34"/>
      <c r="I18" s="31" t="s">
        <v>14</v>
      </c>
      <c r="J18" s="33" t="s">
        <v>15</v>
      </c>
      <c r="K18" s="34"/>
      <c r="L18" s="31" t="s">
        <v>14</v>
      </c>
      <c r="M18" s="33" t="s">
        <v>15</v>
      </c>
      <c r="N18" s="34"/>
    </row>
    <row r="19" spans="1:14" ht="18.75" customHeight="1">
      <c r="A19" s="32"/>
      <c r="B19" s="21"/>
      <c r="C19" s="32"/>
      <c r="D19" s="31" t="s">
        <v>33</v>
      </c>
      <c r="E19" s="35" t="s">
        <v>34</v>
      </c>
      <c r="F19" s="32"/>
      <c r="G19" s="31" t="s">
        <v>33</v>
      </c>
      <c r="H19" s="35" t="s">
        <v>34</v>
      </c>
      <c r="I19" s="32"/>
      <c r="J19" s="31" t="s">
        <v>33</v>
      </c>
      <c r="K19" s="35" t="s">
        <v>34</v>
      </c>
      <c r="L19" s="32"/>
      <c r="M19" s="31" t="s">
        <v>33</v>
      </c>
      <c r="N19" s="35" t="s">
        <v>34</v>
      </c>
    </row>
    <row r="20" spans="1:14" ht="18.75" customHeight="1">
      <c r="A20" s="32"/>
      <c r="B20" s="21"/>
      <c r="C20" s="32"/>
      <c r="D20" s="32"/>
      <c r="E20" s="36"/>
      <c r="F20" s="32"/>
      <c r="G20" s="32"/>
      <c r="H20" s="36"/>
      <c r="I20" s="32"/>
      <c r="J20" s="32"/>
      <c r="K20" s="36"/>
      <c r="L20" s="32"/>
      <c r="M20" s="32"/>
      <c r="N20" s="36"/>
    </row>
    <row r="21" spans="1:14" ht="18.75" customHeight="1">
      <c r="A21" s="32"/>
      <c r="B21" s="21"/>
      <c r="C21" s="32"/>
      <c r="D21" s="32"/>
      <c r="E21" s="36"/>
      <c r="F21" s="32"/>
      <c r="G21" s="32"/>
      <c r="H21" s="36"/>
      <c r="I21" s="32"/>
      <c r="J21" s="32"/>
      <c r="K21" s="36"/>
      <c r="L21" s="32"/>
      <c r="M21" s="32"/>
      <c r="N21" s="36"/>
    </row>
    <row r="22" spans="1:14" ht="18.75" customHeight="1">
      <c r="A22" s="32"/>
      <c r="B22" s="21"/>
      <c r="C22" s="32"/>
      <c r="D22" s="32"/>
      <c r="E22" s="36"/>
      <c r="F22" s="32"/>
      <c r="G22" s="32"/>
      <c r="H22" s="36"/>
      <c r="I22" s="32"/>
      <c r="J22" s="32"/>
      <c r="K22" s="36"/>
      <c r="L22" s="32"/>
      <c r="M22" s="32"/>
      <c r="N22" s="36"/>
    </row>
    <row r="23" spans="1:14" ht="18.75" customHeight="1">
      <c r="A23" s="54"/>
      <c r="B23" s="22"/>
      <c r="C23" s="54"/>
      <c r="D23" s="32"/>
      <c r="E23" s="36"/>
      <c r="F23" s="32"/>
      <c r="G23" s="32"/>
      <c r="H23" s="36"/>
      <c r="I23" s="32"/>
      <c r="J23" s="32"/>
      <c r="K23" s="36"/>
      <c r="L23" s="32"/>
      <c r="M23" s="32"/>
      <c r="N23" s="36"/>
    </row>
    <row r="24" spans="1:14" ht="12.75">
      <c r="A24" s="6">
        <v>1</v>
      </c>
      <c r="B24" s="5">
        <v>2</v>
      </c>
      <c r="C24" s="5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8">
        <v>13</v>
      </c>
      <c r="N24" s="8">
        <v>14</v>
      </c>
    </row>
    <row r="25" spans="1:14" ht="12.75">
      <c r="A25" s="20" t="s">
        <v>37</v>
      </c>
      <c r="B25" s="52">
        <f>B35</f>
        <v>5140931</v>
      </c>
      <c r="C25" s="17">
        <f>D25+E25</f>
        <v>2400</v>
      </c>
      <c r="D25" s="30">
        <f>D35</f>
        <v>0</v>
      </c>
      <c r="E25" s="17">
        <f>E35</f>
        <v>2400</v>
      </c>
      <c r="F25" s="30">
        <f aca="true" t="shared" si="0" ref="F25:L25">F35</f>
        <v>2617709</v>
      </c>
      <c r="G25" s="30">
        <v>585709</v>
      </c>
      <c r="H25" s="30">
        <f t="shared" si="0"/>
        <v>2032000</v>
      </c>
      <c r="I25" s="30">
        <f t="shared" si="0"/>
        <v>2617709</v>
      </c>
      <c r="J25" s="30">
        <f t="shared" si="0"/>
        <v>585709</v>
      </c>
      <c r="K25" s="30">
        <f t="shared" si="0"/>
        <v>2032000</v>
      </c>
      <c r="L25" s="30">
        <f t="shared" si="0"/>
        <v>2400</v>
      </c>
      <c r="M25" s="30"/>
      <c r="N25" s="17">
        <v>2400</v>
      </c>
    </row>
    <row r="26" spans="1:14" ht="12.75">
      <c r="A26" s="21"/>
      <c r="B26" s="53"/>
      <c r="C26" s="18"/>
      <c r="D26" s="30"/>
      <c r="E26" s="18"/>
      <c r="F26" s="30"/>
      <c r="G26" s="30"/>
      <c r="H26" s="30"/>
      <c r="I26" s="30"/>
      <c r="J26" s="30"/>
      <c r="K26" s="30"/>
      <c r="L26" s="30"/>
      <c r="M26" s="30"/>
      <c r="N26" s="18"/>
    </row>
    <row r="27" spans="1:14" ht="12.75">
      <c r="A27" s="21"/>
      <c r="B27" s="53"/>
      <c r="C27" s="18"/>
      <c r="D27" s="30"/>
      <c r="E27" s="18"/>
      <c r="F27" s="30"/>
      <c r="G27" s="30"/>
      <c r="H27" s="30"/>
      <c r="I27" s="30"/>
      <c r="J27" s="30"/>
      <c r="K27" s="30"/>
      <c r="L27" s="30"/>
      <c r="M27" s="30"/>
      <c r="N27" s="18"/>
    </row>
    <row r="28" spans="1:14" ht="12.75">
      <c r="A28" s="21"/>
      <c r="B28" s="53"/>
      <c r="C28" s="18"/>
      <c r="D28" s="30"/>
      <c r="E28" s="18"/>
      <c r="F28" s="30"/>
      <c r="G28" s="30"/>
      <c r="H28" s="30"/>
      <c r="I28" s="30"/>
      <c r="J28" s="30"/>
      <c r="K28" s="30"/>
      <c r="L28" s="30"/>
      <c r="M28" s="30"/>
      <c r="N28" s="18"/>
    </row>
    <row r="29" spans="1:14" ht="0.75" customHeight="1">
      <c r="A29" s="21"/>
      <c r="B29" s="10"/>
      <c r="C29" s="18"/>
      <c r="D29" s="30"/>
      <c r="E29" s="18"/>
      <c r="F29" s="30"/>
      <c r="G29" s="30"/>
      <c r="H29" s="30"/>
      <c r="I29" s="30"/>
      <c r="J29" s="30"/>
      <c r="K29" s="30"/>
      <c r="L29" s="30"/>
      <c r="M29" s="30"/>
      <c r="N29" s="18"/>
    </row>
    <row r="30" spans="1:14" ht="6" customHeight="1" hidden="1">
      <c r="A30" s="21"/>
      <c r="B30" s="10"/>
      <c r="C30" s="18"/>
      <c r="D30" s="30"/>
      <c r="E30" s="18"/>
      <c r="F30" s="30"/>
      <c r="G30" s="30"/>
      <c r="H30" s="30"/>
      <c r="I30" s="30"/>
      <c r="J30" s="30"/>
      <c r="K30" s="30"/>
      <c r="L30" s="30"/>
      <c r="M30" s="30"/>
      <c r="N30" s="18"/>
    </row>
    <row r="31" spans="1:14" ht="12.75" customHeight="1" hidden="1">
      <c r="A31" s="21"/>
      <c r="B31" s="10"/>
      <c r="C31" s="18"/>
      <c r="D31" s="30"/>
      <c r="E31" s="18"/>
      <c r="F31" s="30"/>
      <c r="G31" s="30"/>
      <c r="H31" s="30"/>
      <c r="I31" s="30"/>
      <c r="J31" s="30"/>
      <c r="K31" s="30"/>
      <c r="L31" s="30"/>
      <c r="M31" s="30"/>
      <c r="N31" s="18"/>
    </row>
    <row r="32" spans="1:14" ht="12.75" customHeight="1" hidden="1">
      <c r="A32" s="21"/>
      <c r="B32" s="10"/>
      <c r="C32" s="18"/>
      <c r="D32" s="30"/>
      <c r="E32" s="18"/>
      <c r="F32" s="30"/>
      <c r="G32" s="30"/>
      <c r="H32" s="30"/>
      <c r="I32" s="30"/>
      <c r="J32" s="30"/>
      <c r="K32" s="30"/>
      <c r="L32" s="30"/>
      <c r="M32" s="30"/>
      <c r="N32" s="18"/>
    </row>
    <row r="33" spans="1:14" ht="12.75" customHeight="1" hidden="1">
      <c r="A33" s="21"/>
      <c r="B33" s="10"/>
      <c r="C33" s="18"/>
      <c r="D33" s="30"/>
      <c r="E33" s="18"/>
      <c r="F33" s="30"/>
      <c r="G33" s="30"/>
      <c r="H33" s="30"/>
      <c r="I33" s="30"/>
      <c r="J33" s="30"/>
      <c r="K33" s="30"/>
      <c r="L33" s="30"/>
      <c r="M33" s="30"/>
      <c r="N33" s="18"/>
    </row>
    <row r="34" spans="1:14" ht="12.75" customHeight="1" hidden="1">
      <c r="A34" s="22"/>
      <c r="B34" s="10"/>
      <c r="C34" s="19"/>
      <c r="D34" s="30"/>
      <c r="E34" s="19"/>
      <c r="F34" s="30"/>
      <c r="G34" s="30"/>
      <c r="H34" s="30"/>
      <c r="I34" s="30"/>
      <c r="J34" s="30"/>
      <c r="K34" s="30"/>
      <c r="L34" s="30"/>
      <c r="M34" s="30"/>
      <c r="N34" s="19"/>
    </row>
    <row r="35" spans="1:14" ht="12.75">
      <c r="A35" s="20" t="s">
        <v>25</v>
      </c>
      <c r="B35" s="17">
        <v>5140931</v>
      </c>
      <c r="C35" s="17">
        <f>D35+E35</f>
        <v>2400</v>
      </c>
      <c r="D35" s="17">
        <v>0</v>
      </c>
      <c r="E35" s="17">
        <v>2400</v>
      </c>
      <c r="F35" s="28">
        <f>G35+H35</f>
        <v>2617709</v>
      </c>
      <c r="G35" s="25">
        <v>585709</v>
      </c>
      <c r="H35" s="25">
        <v>2032000</v>
      </c>
      <c r="I35" s="25">
        <f>J35+K35</f>
        <v>2617709</v>
      </c>
      <c r="J35" s="25">
        <v>585709</v>
      </c>
      <c r="K35" s="25">
        <v>2032000</v>
      </c>
      <c r="L35" s="17">
        <f>M35+N35</f>
        <v>2400</v>
      </c>
      <c r="M35" s="17"/>
      <c r="N35" s="17">
        <v>2400</v>
      </c>
    </row>
    <row r="36" spans="1:14" ht="29.25" customHeight="1">
      <c r="A36" s="22"/>
      <c r="B36" s="19"/>
      <c r="C36" s="19"/>
      <c r="D36" s="19"/>
      <c r="E36" s="19"/>
      <c r="F36" s="29"/>
      <c r="G36" s="26"/>
      <c r="H36" s="26"/>
      <c r="I36" s="26"/>
      <c r="J36" s="26"/>
      <c r="K36" s="26"/>
      <c r="L36" s="19"/>
      <c r="M36" s="19"/>
      <c r="N36" s="19"/>
    </row>
    <row r="37" spans="1:14" ht="12.75">
      <c r="A37" s="20" t="s">
        <v>22</v>
      </c>
      <c r="B37" s="25"/>
      <c r="C37" s="25"/>
      <c r="D37" s="25"/>
      <c r="E37" s="25"/>
      <c r="F37" s="28"/>
      <c r="G37" s="25"/>
      <c r="H37" s="25"/>
      <c r="I37" s="25"/>
      <c r="J37" s="25"/>
      <c r="K37" s="25"/>
      <c r="L37" s="17"/>
      <c r="M37" s="17"/>
      <c r="N37" s="17"/>
    </row>
    <row r="38" spans="1:14" ht="12.75">
      <c r="A38" s="22"/>
      <c r="B38" s="26"/>
      <c r="C38" s="26"/>
      <c r="D38" s="26"/>
      <c r="E38" s="26"/>
      <c r="F38" s="29"/>
      <c r="G38" s="26"/>
      <c r="H38" s="26"/>
      <c r="I38" s="26"/>
      <c r="J38" s="26"/>
      <c r="K38" s="26"/>
      <c r="L38" s="19"/>
      <c r="M38" s="19"/>
      <c r="N38" s="19"/>
    </row>
    <row r="39" spans="1:14" ht="12.75">
      <c r="A39" s="20" t="s">
        <v>38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2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4.5" customHeight="1">
      <c r="A41" s="2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2.25" customHeight="1" hidden="1">
      <c r="A42" s="2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2.75" hidden="1">
      <c r="A43" s="2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.75">
      <c r="A44" s="8" t="s">
        <v>16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8" t="s">
        <v>17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23" t="s">
        <v>23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6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3" t="s">
        <v>39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.7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2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4.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2.25" customHeight="1" hidden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.75" hidden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.75">
      <c r="A54" s="8" t="s">
        <v>18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8" t="s">
        <v>19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.75">
      <c r="A56" s="23" t="s">
        <v>24</v>
      </c>
      <c r="B56" s="17">
        <f>B66+B68+B69+B70+B71+B77+B72+B73+B74+B67+B75+B76</f>
        <v>704091.6599999999</v>
      </c>
      <c r="C56" s="17">
        <f>C66+C67+C68+C69+C70+C71+C72+C73+C74+C77</f>
        <v>0</v>
      </c>
      <c r="D56" s="17"/>
      <c r="E56" s="17">
        <f>E66+E67+E68+E69+E71+E72+E73+E74+E77</f>
        <v>0</v>
      </c>
      <c r="F56" s="17">
        <f>F66+F68+F69+F70+F77+F71+F72+F73+F74+F67+F75+F76</f>
        <v>333858.62</v>
      </c>
      <c r="G56" s="17">
        <f>G66+G67+G68+G69+G70+G71+G72+G73+G74+G75+G76+G77</f>
        <v>0</v>
      </c>
      <c r="H56" s="17">
        <f>H66+H67+H68+H69+H70+H71+H72+H73+H74+H75+H76+H77</f>
        <v>333858.62</v>
      </c>
      <c r="I56" s="17">
        <f>I66+I68+I69+I70+I71+I77+I74+I72+I73</f>
        <v>333858.62</v>
      </c>
      <c r="J56" s="17">
        <f>J71</f>
        <v>0</v>
      </c>
      <c r="K56" s="17">
        <f>K66+K68+K69+K70+K71+K77+K72+K73+K74</f>
        <v>333858.62</v>
      </c>
      <c r="L56" s="17">
        <f>L66+L68+L69+L70+L71+L77+L72+L73+L67+L74+L75+L76</f>
        <v>0</v>
      </c>
      <c r="M56" s="17">
        <f>M66+M68+M69+M70+M71+M77</f>
        <v>0</v>
      </c>
      <c r="N56" s="17">
        <f>N66+N68+N69+N70+N71+N77+N72+N73+N67+N74+N75+N76</f>
        <v>0</v>
      </c>
    </row>
    <row r="57" spans="1:14" ht="12.75">
      <c r="A57" s="2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.75">
      <c r="A59" s="2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20.25" customHeight="1">
      <c r="A60" s="2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25.5" customHeight="1" hidden="1">
      <c r="A61" s="23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0.75" customHeight="1" hidden="1">
      <c r="A62" s="2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 customHeight="1" hidden="1">
      <c r="A63" s="2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.75" customHeight="1" hidden="1">
      <c r="A64" s="2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2.75" customHeight="1" hidden="1">
      <c r="A65" s="2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45" customHeight="1">
      <c r="A66" s="8" t="s">
        <v>26</v>
      </c>
      <c r="B66" s="11">
        <v>90000</v>
      </c>
      <c r="C66" s="11">
        <f aca="true" t="shared" si="1" ref="C66:C74">E66</f>
        <v>0</v>
      </c>
      <c r="D66" s="11"/>
      <c r="E66" s="11">
        <v>0</v>
      </c>
      <c r="F66" s="11">
        <f aca="true" t="shared" si="2" ref="F66:F75">G66+H66</f>
        <v>48000</v>
      </c>
      <c r="G66" s="11"/>
      <c r="H66" s="11">
        <v>48000</v>
      </c>
      <c r="I66" s="11">
        <f aca="true" t="shared" si="3" ref="I66:I75">J66+K66</f>
        <v>48000</v>
      </c>
      <c r="J66" s="11"/>
      <c r="K66" s="11">
        <v>48000</v>
      </c>
      <c r="L66" s="11">
        <f aca="true" t="shared" si="4" ref="L66:L77">E66+F66-I66</f>
        <v>0</v>
      </c>
      <c r="M66" s="11">
        <f aca="true" t="shared" si="5" ref="M66:M74">G66-J66</f>
        <v>0</v>
      </c>
      <c r="N66" s="11">
        <f aca="true" t="shared" si="6" ref="N66:N77">E66+H66-K66</f>
        <v>0</v>
      </c>
    </row>
    <row r="67" spans="1:14" ht="52.5" customHeight="1">
      <c r="A67" s="6" t="s">
        <v>41</v>
      </c>
      <c r="B67" s="11">
        <v>1350</v>
      </c>
      <c r="C67" s="11">
        <f t="shared" si="1"/>
        <v>0</v>
      </c>
      <c r="D67" s="11"/>
      <c r="E67" s="11"/>
      <c r="F67" s="11">
        <f t="shared" si="2"/>
        <v>0</v>
      </c>
      <c r="G67" s="11"/>
      <c r="H67" s="11">
        <v>0</v>
      </c>
      <c r="I67" s="11">
        <f t="shared" si="3"/>
        <v>0</v>
      </c>
      <c r="J67" s="11"/>
      <c r="K67" s="11">
        <v>0</v>
      </c>
      <c r="L67" s="11">
        <f t="shared" si="4"/>
        <v>0</v>
      </c>
      <c r="M67" s="11">
        <f t="shared" si="5"/>
        <v>0</v>
      </c>
      <c r="N67" s="11">
        <f t="shared" si="6"/>
        <v>0</v>
      </c>
    </row>
    <row r="68" spans="1:14" ht="32.25" customHeight="1">
      <c r="A68" s="6" t="s">
        <v>27</v>
      </c>
      <c r="B68" s="12">
        <v>45000</v>
      </c>
      <c r="C68" s="11">
        <f t="shared" si="1"/>
        <v>0</v>
      </c>
      <c r="D68" s="12"/>
      <c r="E68" s="12">
        <v>0</v>
      </c>
      <c r="F68" s="11">
        <f t="shared" si="2"/>
        <v>25000</v>
      </c>
      <c r="G68" s="12"/>
      <c r="H68" s="11">
        <v>25000</v>
      </c>
      <c r="I68" s="11">
        <f t="shared" si="3"/>
        <v>25000</v>
      </c>
      <c r="J68" s="12"/>
      <c r="K68" s="12">
        <v>25000</v>
      </c>
      <c r="L68" s="11">
        <f t="shared" si="4"/>
        <v>0</v>
      </c>
      <c r="M68" s="11">
        <f t="shared" si="5"/>
        <v>0</v>
      </c>
      <c r="N68" s="11">
        <f t="shared" si="6"/>
        <v>0</v>
      </c>
    </row>
    <row r="69" spans="1:14" ht="32.25" customHeight="1">
      <c r="A69" s="6" t="s">
        <v>43</v>
      </c>
      <c r="B69" s="12">
        <v>62000</v>
      </c>
      <c r="C69" s="11">
        <f t="shared" si="1"/>
        <v>0</v>
      </c>
      <c r="D69" s="12"/>
      <c r="E69" s="12">
        <v>0</v>
      </c>
      <c r="F69" s="11">
        <f t="shared" si="2"/>
        <v>0</v>
      </c>
      <c r="G69" s="12"/>
      <c r="H69" s="11">
        <v>0</v>
      </c>
      <c r="I69" s="11">
        <f t="shared" si="3"/>
        <v>0</v>
      </c>
      <c r="J69" s="12"/>
      <c r="K69" s="12">
        <v>0</v>
      </c>
      <c r="L69" s="11">
        <f t="shared" si="4"/>
        <v>0</v>
      </c>
      <c r="M69" s="11">
        <f t="shared" si="5"/>
        <v>0</v>
      </c>
      <c r="N69" s="11">
        <f t="shared" si="6"/>
        <v>0</v>
      </c>
    </row>
    <row r="70" spans="1:14" ht="32.25" customHeight="1">
      <c r="A70" s="9" t="s">
        <v>28</v>
      </c>
      <c r="B70" s="12">
        <v>220000</v>
      </c>
      <c r="C70" s="11">
        <f t="shared" si="1"/>
        <v>0</v>
      </c>
      <c r="D70" s="12"/>
      <c r="E70" s="12"/>
      <c r="F70" s="11">
        <f t="shared" si="2"/>
        <v>140000</v>
      </c>
      <c r="G70" s="12"/>
      <c r="H70" s="11">
        <v>140000</v>
      </c>
      <c r="I70" s="11">
        <f t="shared" si="3"/>
        <v>140000</v>
      </c>
      <c r="J70" s="12"/>
      <c r="K70" s="12">
        <v>140000</v>
      </c>
      <c r="L70" s="11">
        <f t="shared" si="4"/>
        <v>0</v>
      </c>
      <c r="M70" s="11">
        <f t="shared" si="5"/>
        <v>0</v>
      </c>
      <c r="N70" s="11">
        <f t="shared" si="6"/>
        <v>0</v>
      </c>
    </row>
    <row r="71" spans="1:14" ht="21.75" customHeight="1">
      <c r="A71" s="6" t="s">
        <v>29</v>
      </c>
      <c r="B71" s="12">
        <v>48781.6</v>
      </c>
      <c r="C71" s="11">
        <f t="shared" si="1"/>
        <v>0</v>
      </c>
      <c r="D71" s="12"/>
      <c r="E71" s="12"/>
      <c r="F71" s="11">
        <f t="shared" si="2"/>
        <v>23898.56</v>
      </c>
      <c r="G71" s="12"/>
      <c r="H71" s="11">
        <v>23898.56</v>
      </c>
      <c r="I71" s="11">
        <f t="shared" si="3"/>
        <v>23898.56</v>
      </c>
      <c r="J71" s="12"/>
      <c r="K71" s="12">
        <v>23898.56</v>
      </c>
      <c r="L71" s="11">
        <f t="shared" si="4"/>
        <v>0</v>
      </c>
      <c r="M71" s="11">
        <f t="shared" si="5"/>
        <v>0</v>
      </c>
      <c r="N71" s="11">
        <f t="shared" si="6"/>
        <v>0</v>
      </c>
    </row>
    <row r="72" spans="1:14" ht="25.5">
      <c r="A72" s="6" t="s">
        <v>30</v>
      </c>
      <c r="B72" s="12">
        <v>116000</v>
      </c>
      <c r="C72" s="11">
        <f t="shared" si="1"/>
        <v>0</v>
      </c>
      <c r="D72" s="12"/>
      <c r="E72" s="12"/>
      <c r="F72" s="11">
        <f t="shared" si="2"/>
        <v>30000</v>
      </c>
      <c r="G72" s="12"/>
      <c r="H72" s="11">
        <v>30000</v>
      </c>
      <c r="I72" s="11">
        <f t="shared" si="3"/>
        <v>30000</v>
      </c>
      <c r="J72" s="12"/>
      <c r="K72" s="12">
        <v>30000</v>
      </c>
      <c r="L72" s="11">
        <f t="shared" si="4"/>
        <v>0</v>
      </c>
      <c r="M72" s="11">
        <f t="shared" si="5"/>
        <v>0</v>
      </c>
      <c r="N72" s="11">
        <f t="shared" si="6"/>
        <v>0</v>
      </c>
    </row>
    <row r="73" spans="1:14" ht="25.5">
      <c r="A73" s="6" t="s">
        <v>36</v>
      </c>
      <c r="B73" s="12">
        <v>0</v>
      </c>
      <c r="C73" s="11">
        <f t="shared" si="1"/>
        <v>0</v>
      </c>
      <c r="D73" s="12"/>
      <c r="E73" s="12"/>
      <c r="F73" s="11">
        <f t="shared" si="2"/>
        <v>0</v>
      </c>
      <c r="G73" s="12"/>
      <c r="H73" s="11">
        <v>0</v>
      </c>
      <c r="I73" s="11">
        <f t="shared" si="3"/>
        <v>0</v>
      </c>
      <c r="J73" s="12"/>
      <c r="K73" s="12">
        <v>0</v>
      </c>
      <c r="L73" s="11">
        <f t="shared" si="4"/>
        <v>0</v>
      </c>
      <c r="M73" s="11">
        <f t="shared" si="5"/>
        <v>0</v>
      </c>
      <c r="N73" s="11">
        <f t="shared" si="6"/>
        <v>0</v>
      </c>
    </row>
    <row r="74" spans="1:14" ht="38.25">
      <c r="A74" s="9" t="s">
        <v>40</v>
      </c>
      <c r="B74" s="12">
        <v>0</v>
      </c>
      <c r="C74" s="11">
        <f t="shared" si="1"/>
        <v>0</v>
      </c>
      <c r="D74" s="12"/>
      <c r="E74" s="12"/>
      <c r="F74" s="11">
        <f t="shared" si="2"/>
        <v>0</v>
      </c>
      <c r="G74" s="12"/>
      <c r="H74" s="11">
        <v>0</v>
      </c>
      <c r="I74" s="11">
        <f t="shared" si="3"/>
        <v>0</v>
      </c>
      <c r="J74" s="12"/>
      <c r="K74" s="12">
        <v>0</v>
      </c>
      <c r="L74" s="11">
        <f t="shared" si="4"/>
        <v>0</v>
      </c>
      <c r="M74" s="11">
        <f t="shared" si="5"/>
        <v>0</v>
      </c>
      <c r="N74" s="11">
        <f t="shared" si="6"/>
        <v>0</v>
      </c>
    </row>
    <row r="75" spans="1:14" ht="12.75">
      <c r="A75" s="14" t="s">
        <v>45</v>
      </c>
      <c r="B75" s="12">
        <v>0</v>
      </c>
      <c r="C75" s="11"/>
      <c r="D75" s="12"/>
      <c r="E75" s="12"/>
      <c r="F75" s="11">
        <f t="shared" si="2"/>
        <v>0</v>
      </c>
      <c r="G75" s="12">
        <v>0</v>
      </c>
      <c r="H75" s="11">
        <v>0</v>
      </c>
      <c r="I75" s="11">
        <f t="shared" si="3"/>
        <v>0</v>
      </c>
      <c r="J75" s="12">
        <v>0</v>
      </c>
      <c r="K75" s="12">
        <v>0</v>
      </c>
      <c r="L75" s="11">
        <f t="shared" si="4"/>
        <v>0</v>
      </c>
      <c r="M75" s="11">
        <v>0</v>
      </c>
      <c r="N75" s="11">
        <f t="shared" si="6"/>
        <v>0</v>
      </c>
    </row>
    <row r="76" spans="1:14" ht="12.75">
      <c r="A76" s="14" t="s">
        <v>42</v>
      </c>
      <c r="B76" s="12">
        <v>0</v>
      </c>
      <c r="C76" s="11"/>
      <c r="D76" s="12"/>
      <c r="E76" s="12"/>
      <c r="F76" s="11">
        <f>G76+H76</f>
        <v>0</v>
      </c>
      <c r="G76" s="12">
        <v>0</v>
      </c>
      <c r="H76" s="11">
        <v>0</v>
      </c>
      <c r="I76" s="11">
        <f>J76+K76</f>
        <v>0</v>
      </c>
      <c r="J76" s="12">
        <v>0</v>
      </c>
      <c r="K76" s="12">
        <v>0</v>
      </c>
      <c r="L76" s="11">
        <f t="shared" si="4"/>
        <v>0</v>
      </c>
      <c r="M76" s="11">
        <f>G76-J76</f>
        <v>0</v>
      </c>
      <c r="N76" s="11">
        <f t="shared" si="6"/>
        <v>0</v>
      </c>
    </row>
    <row r="77" spans="1:14" ht="38.25">
      <c r="A77" s="6" t="s">
        <v>44</v>
      </c>
      <c r="B77" s="12">
        <v>120960.06</v>
      </c>
      <c r="C77" s="11">
        <f>E77</f>
        <v>0</v>
      </c>
      <c r="D77" s="12"/>
      <c r="E77" s="12"/>
      <c r="F77" s="11">
        <f>G77+H77</f>
        <v>66960.06</v>
      </c>
      <c r="G77" s="12"/>
      <c r="H77" s="11">
        <v>66960.06</v>
      </c>
      <c r="I77" s="11">
        <f>J77+K77</f>
        <v>66960.06</v>
      </c>
      <c r="J77" s="12"/>
      <c r="K77" s="12">
        <v>66960.06</v>
      </c>
      <c r="L77" s="11">
        <f t="shared" si="4"/>
        <v>0</v>
      </c>
      <c r="M77" s="11">
        <f>G77-J77</f>
        <v>0</v>
      </c>
      <c r="N77" s="11">
        <f t="shared" si="6"/>
        <v>0</v>
      </c>
    </row>
    <row r="78" spans="1:14" ht="12.75">
      <c r="A78" s="7" t="s">
        <v>32</v>
      </c>
      <c r="B78" s="13">
        <f>B25+B39+B56</f>
        <v>5845022.66</v>
      </c>
      <c r="C78" s="13">
        <f>C25+C39+C56</f>
        <v>2400</v>
      </c>
      <c r="D78" s="13">
        <f>D25+D39+D56</f>
        <v>0</v>
      </c>
      <c r="E78" s="13">
        <f>E25+E39+E56</f>
        <v>2400</v>
      </c>
      <c r="F78" s="12">
        <f aca="true" t="shared" si="7" ref="F78:N78">F56+F39+F25</f>
        <v>2951567.62</v>
      </c>
      <c r="G78" s="12">
        <f t="shared" si="7"/>
        <v>585709</v>
      </c>
      <c r="H78" s="12">
        <f t="shared" si="7"/>
        <v>2365858.62</v>
      </c>
      <c r="I78" s="12">
        <f t="shared" si="7"/>
        <v>2951567.62</v>
      </c>
      <c r="J78" s="12">
        <f t="shared" si="7"/>
        <v>585709</v>
      </c>
      <c r="K78" s="12">
        <f t="shared" si="7"/>
        <v>2365858.62</v>
      </c>
      <c r="L78" s="12">
        <f t="shared" si="7"/>
        <v>2400</v>
      </c>
      <c r="M78" s="12">
        <f t="shared" si="7"/>
        <v>0</v>
      </c>
      <c r="N78" s="12">
        <f t="shared" si="7"/>
        <v>2400</v>
      </c>
    </row>
    <row r="79" ht="12.75">
      <c r="A79" s="3"/>
    </row>
    <row r="80" ht="12.75">
      <c r="A80" s="2" t="s">
        <v>20</v>
      </c>
    </row>
    <row r="81" spans="1:7" ht="12.75">
      <c r="A81" s="2" t="s">
        <v>54</v>
      </c>
      <c r="G81">
        <v>90</v>
      </c>
    </row>
    <row r="82" ht="12.75">
      <c r="A82" s="2" t="s">
        <v>48</v>
      </c>
    </row>
    <row r="83" ht="12.75">
      <c r="A83" s="2"/>
    </row>
    <row r="84" ht="12.75">
      <c r="A84" s="2" t="s">
        <v>50</v>
      </c>
    </row>
    <row r="85" ht="12.75">
      <c r="A85" s="2" t="s">
        <v>49</v>
      </c>
    </row>
    <row r="86" ht="12.75">
      <c r="A86" s="2"/>
    </row>
    <row r="87" ht="12.75">
      <c r="A87" s="2" t="s">
        <v>21</v>
      </c>
    </row>
    <row r="89" ht="12.75">
      <c r="A89" s="6"/>
    </row>
  </sheetData>
  <mergeCells count="135">
    <mergeCell ref="A3:L3"/>
    <mergeCell ref="A4:L4"/>
    <mergeCell ref="A5:M5"/>
    <mergeCell ref="A6:M6"/>
    <mergeCell ref="F56:F65"/>
    <mergeCell ref="A39:A43"/>
    <mergeCell ref="A46:A47"/>
    <mergeCell ref="A48:A53"/>
    <mergeCell ref="A56:A65"/>
    <mergeCell ref="B56:B65"/>
    <mergeCell ref="C56:C65"/>
    <mergeCell ref="D56:D65"/>
    <mergeCell ref="E56:E65"/>
    <mergeCell ref="B48:B53"/>
    <mergeCell ref="A7:J7"/>
    <mergeCell ref="A35:A36"/>
    <mergeCell ref="A25:A34"/>
    <mergeCell ref="A37:A38"/>
    <mergeCell ref="A8:M8"/>
    <mergeCell ref="K37:K38"/>
    <mergeCell ref="L37:L38"/>
    <mergeCell ref="M37:M38"/>
    <mergeCell ref="J37:J38"/>
    <mergeCell ref="J35:J36"/>
    <mergeCell ref="N48:N53"/>
    <mergeCell ref="G56:G65"/>
    <mergeCell ref="H56:H65"/>
    <mergeCell ref="I56:I65"/>
    <mergeCell ref="N56:N65"/>
    <mergeCell ref="J56:J65"/>
    <mergeCell ref="K56:K65"/>
    <mergeCell ref="L56:L65"/>
    <mergeCell ref="M56:M65"/>
    <mergeCell ref="J48:J53"/>
    <mergeCell ref="L48:L53"/>
    <mergeCell ref="M48:M53"/>
    <mergeCell ref="F48:F53"/>
    <mergeCell ref="G48:G53"/>
    <mergeCell ref="H48:H53"/>
    <mergeCell ref="I48:I53"/>
    <mergeCell ref="C48:C53"/>
    <mergeCell ref="D48:D53"/>
    <mergeCell ref="E48:E53"/>
    <mergeCell ref="K46:K47"/>
    <mergeCell ref="F46:F47"/>
    <mergeCell ref="G46:G47"/>
    <mergeCell ref="H46:H47"/>
    <mergeCell ref="I46:I47"/>
    <mergeCell ref="J46:J47"/>
    <mergeCell ref="K48:K53"/>
    <mergeCell ref="L46:L47"/>
    <mergeCell ref="M46:M47"/>
    <mergeCell ref="N46:N47"/>
    <mergeCell ref="N39:N43"/>
    <mergeCell ref="B46:B47"/>
    <mergeCell ref="C46:C47"/>
    <mergeCell ref="D46:D47"/>
    <mergeCell ref="E46:E47"/>
    <mergeCell ref="J39:J43"/>
    <mergeCell ref="K39:K43"/>
    <mergeCell ref="L39:L43"/>
    <mergeCell ref="M39:M43"/>
    <mergeCell ref="F39:F43"/>
    <mergeCell ref="G39:G43"/>
    <mergeCell ref="H39:H43"/>
    <mergeCell ref="I39:I43"/>
    <mergeCell ref="B39:B43"/>
    <mergeCell ref="C39:C43"/>
    <mergeCell ref="D39:D43"/>
    <mergeCell ref="E39:E43"/>
    <mergeCell ref="N37:N38"/>
    <mergeCell ref="N35:N36"/>
    <mergeCell ref="B37:B38"/>
    <mergeCell ref="C37:C38"/>
    <mergeCell ref="D37:D38"/>
    <mergeCell ref="E37:E38"/>
    <mergeCell ref="F37:F38"/>
    <mergeCell ref="G37:G38"/>
    <mergeCell ref="H37:H38"/>
    <mergeCell ref="I37:I38"/>
    <mergeCell ref="K35:K36"/>
    <mergeCell ref="L35:L36"/>
    <mergeCell ref="M35:M36"/>
    <mergeCell ref="F35:F36"/>
    <mergeCell ref="G35:G36"/>
    <mergeCell ref="H35:H36"/>
    <mergeCell ref="I35:I36"/>
    <mergeCell ref="B35:B36"/>
    <mergeCell ref="C35:C36"/>
    <mergeCell ref="D35:D36"/>
    <mergeCell ref="E35:E36"/>
    <mergeCell ref="G25:G34"/>
    <mergeCell ref="H25:H34"/>
    <mergeCell ref="I25:I34"/>
    <mergeCell ref="J25:J34"/>
    <mergeCell ref="C25:C34"/>
    <mergeCell ref="D25:D34"/>
    <mergeCell ref="E25:E34"/>
    <mergeCell ref="F25:F34"/>
    <mergeCell ref="L18:L23"/>
    <mergeCell ref="M18:N18"/>
    <mergeCell ref="N25:N34"/>
    <mergeCell ref="K25:K34"/>
    <mergeCell ref="L25:L34"/>
    <mergeCell ref="M25:M34"/>
    <mergeCell ref="M19:M23"/>
    <mergeCell ref="N19:N23"/>
    <mergeCell ref="L14:N14"/>
    <mergeCell ref="L15:N15"/>
    <mergeCell ref="L16:N16"/>
    <mergeCell ref="L17:N17"/>
    <mergeCell ref="F14:H17"/>
    <mergeCell ref="I14:K14"/>
    <mergeCell ref="I15:K15"/>
    <mergeCell ref="I16:K16"/>
    <mergeCell ref="I17:K17"/>
    <mergeCell ref="B25:B28"/>
    <mergeCell ref="A14:A23"/>
    <mergeCell ref="C14:E14"/>
    <mergeCell ref="C15:E15"/>
    <mergeCell ref="C16:E16"/>
    <mergeCell ref="C17:E17"/>
    <mergeCell ref="C18:C23"/>
    <mergeCell ref="D18:E18"/>
    <mergeCell ref="B14:B23"/>
    <mergeCell ref="D19:D23"/>
    <mergeCell ref="E19:E23"/>
    <mergeCell ref="G19:G23"/>
    <mergeCell ref="H19:H23"/>
    <mergeCell ref="J19:J23"/>
    <mergeCell ref="F18:F23"/>
    <mergeCell ref="G18:H18"/>
    <mergeCell ref="I18:I23"/>
    <mergeCell ref="J18:K18"/>
    <mergeCell ref="K19:K23"/>
  </mergeCells>
  <printOptions/>
  <pageMargins left="0.75" right="0.75" top="0.47" bottom="0.46" header="0.56" footer="0.3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89"/>
  <sheetViews>
    <sheetView zoomScale="75" zoomScaleNormal="75" workbookViewId="0" topLeftCell="A3">
      <selection activeCell="I73" sqref="I73"/>
    </sheetView>
  </sheetViews>
  <sheetFormatPr defaultColWidth="9.00390625" defaultRowHeight="12.75"/>
  <cols>
    <col min="1" max="1" width="45.75390625" style="0" customWidth="1"/>
    <col min="2" max="2" width="11.875" style="0" customWidth="1"/>
    <col min="3" max="3" width="10.75390625" style="0" customWidth="1"/>
    <col min="4" max="5" width="10.00390625" style="0" customWidth="1"/>
    <col min="6" max="6" width="12.125" style="0" customWidth="1"/>
    <col min="7" max="7" width="12.125" style="0" bestFit="1" customWidth="1"/>
    <col min="8" max="9" width="13.25390625" style="0" bestFit="1" customWidth="1"/>
    <col min="10" max="10" width="11.00390625" style="0" customWidth="1"/>
    <col min="11" max="11" width="12.125" style="0" bestFit="1" customWidth="1"/>
    <col min="12" max="12" width="12.00390625" style="0" customWidth="1"/>
    <col min="13" max="13" width="11.00390625" style="0" customWidth="1"/>
    <col min="14" max="14" width="12.625" style="0" customWidth="1"/>
  </cols>
  <sheetData>
    <row r="1" ht="12.75" hidden="1"/>
    <row r="2" ht="17.25" hidden="1">
      <c r="A2" s="1"/>
    </row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.7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6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0" ht="12.7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3" ht="12.75">
      <c r="A8" s="16" t="s">
        <v>57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12.75">
      <c r="A9" s="3"/>
    </row>
    <row r="10" ht="14.25" customHeight="1">
      <c r="A10" s="3" t="s">
        <v>3</v>
      </c>
    </row>
    <row r="11" ht="12.75" customHeight="1">
      <c r="A11" s="3" t="s">
        <v>4</v>
      </c>
    </row>
    <row r="12" ht="12.75">
      <c r="A12" s="3"/>
    </row>
    <row r="13" ht="12.75">
      <c r="A13" s="4" t="s">
        <v>35</v>
      </c>
    </row>
    <row r="14" spans="1:14" ht="12.75" customHeight="1">
      <c r="A14" s="31" t="s">
        <v>5</v>
      </c>
      <c r="B14" s="20" t="s">
        <v>31</v>
      </c>
      <c r="C14" s="37" t="s">
        <v>6</v>
      </c>
      <c r="D14" s="38"/>
      <c r="E14" s="15"/>
      <c r="F14" s="37" t="s">
        <v>10</v>
      </c>
      <c r="G14" s="38"/>
      <c r="H14" s="15"/>
      <c r="I14" s="37" t="s">
        <v>11</v>
      </c>
      <c r="J14" s="38"/>
      <c r="K14" s="15"/>
      <c r="L14" s="37" t="s">
        <v>6</v>
      </c>
      <c r="M14" s="38"/>
      <c r="N14" s="15"/>
    </row>
    <row r="15" spans="1:14" ht="12.75" customHeight="1">
      <c r="A15" s="32"/>
      <c r="B15" s="21"/>
      <c r="C15" s="39" t="s">
        <v>7</v>
      </c>
      <c r="D15" s="40"/>
      <c r="E15" s="41"/>
      <c r="F15" s="39"/>
      <c r="G15" s="45"/>
      <c r="H15" s="41"/>
      <c r="I15" s="39" t="s">
        <v>12</v>
      </c>
      <c r="J15" s="40"/>
      <c r="K15" s="41"/>
      <c r="L15" s="39" t="s">
        <v>7</v>
      </c>
      <c r="M15" s="40"/>
      <c r="N15" s="41"/>
    </row>
    <row r="16" spans="1:14" ht="12.75" customHeight="1">
      <c r="A16" s="32"/>
      <c r="B16" s="21"/>
      <c r="C16" s="39" t="s">
        <v>8</v>
      </c>
      <c r="D16" s="40"/>
      <c r="E16" s="41"/>
      <c r="F16" s="39"/>
      <c r="G16" s="45"/>
      <c r="H16" s="41"/>
      <c r="I16" s="46"/>
      <c r="J16" s="47"/>
      <c r="K16" s="48"/>
      <c r="L16" s="39" t="s">
        <v>13</v>
      </c>
      <c r="M16" s="40"/>
      <c r="N16" s="41"/>
    </row>
    <row r="17" spans="1:14" ht="12.75" customHeight="1">
      <c r="A17" s="32"/>
      <c r="B17" s="21"/>
      <c r="C17" s="42" t="s">
        <v>9</v>
      </c>
      <c r="D17" s="43"/>
      <c r="E17" s="44"/>
      <c r="F17" s="42"/>
      <c r="G17" s="43"/>
      <c r="H17" s="44"/>
      <c r="I17" s="49"/>
      <c r="J17" s="50"/>
      <c r="K17" s="51"/>
      <c r="L17" s="42" t="s">
        <v>9</v>
      </c>
      <c r="M17" s="43"/>
      <c r="N17" s="44"/>
    </row>
    <row r="18" spans="1:14" ht="12.75" customHeight="1">
      <c r="A18" s="32"/>
      <c r="B18" s="21"/>
      <c r="C18" s="31" t="s">
        <v>14</v>
      </c>
      <c r="D18" s="33" t="s">
        <v>15</v>
      </c>
      <c r="E18" s="34"/>
      <c r="F18" s="31" t="s">
        <v>14</v>
      </c>
      <c r="G18" s="33" t="s">
        <v>15</v>
      </c>
      <c r="H18" s="34"/>
      <c r="I18" s="31" t="s">
        <v>14</v>
      </c>
      <c r="J18" s="33" t="s">
        <v>15</v>
      </c>
      <c r="K18" s="34"/>
      <c r="L18" s="31" t="s">
        <v>14</v>
      </c>
      <c r="M18" s="33" t="s">
        <v>15</v>
      </c>
      <c r="N18" s="34"/>
    </row>
    <row r="19" spans="1:14" ht="18.75" customHeight="1">
      <c r="A19" s="32"/>
      <c r="B19" s="21"/>
      <c r="C19" s="32"/>
      <c r="D19" s="31" t="s">
        <v>33</v>
      </c>
      <c r="E19" s="35" t="s">
        <v>34</v>
      </c>
      <c r="F19" s="32"/>
      <c r="G19" s="31" t="s">
        <v>33</v>
      </c>
      <c r="H19" s="35" t="s">
        <v>34</v>
      </c>
      <c r="I19" s="32"/>
      <c r="J19" s="31" t="s">
        <v>33</v>
      </c>
      <c r="K19" s="35" t="s">
        <v>34</v>
      </c>
      <c r="L19" s="32"/>
      <c r="M19" s="31" t="s">
        <v>33</v>
      </c>
      <c r="N19" s="35" t="s">
        <v>34</v>
      </c>
    </row>
    <row r="20" spans="1:14" ht="18.75" customHeight="1">
      <c r="A20" s="32"/>
      <c r="B20" s="21"/>
      <c r="C20" s="32"/>
      <c r="D20" s="32"/>
      <c r="E20" s="36"/>
      <c r="F20" s="32"/>
      <c r="G20" s="32"/>
      <c r="H20" s="36"/>
      <c r="I20" s="32"/>
      <c r="J20" s="32"/>
      <c r="K20" s="36"/>
      <c r="L20" s="32"/>
      <c r="M20" s="32"/>
      <c r="N20" s="36"/>
    </row>
    <row r="21" spans="1:14" ht="18.75" customHeight="1">
      <c r="A21" s="32"/>
      <c r="B21" s="21"/>
      <c r="C21" s="32"/>
      <c r="D21" s="32"/>
      <c r="E21" s="36"/>
      <c r="F21" s="32"/>
      <c r="G21" s="32"/>
      <c r="H21" s="36"/>
      <c r="I21" s="32"/>
      <c r="J21" s="32"/>
      <c r="K21" s="36"/>
      <c r="L21" s="32"/>
      <c r="M21" s="32"/>
      <c r="N21" s="36"/>
    </row>
    <row r="22" spans="1:14" ht="18.75" customHeight="1">
      <c r="A22" s="32"/>
      <c r="B22" s="21"/>
      <c r="C22" s="32"/>
      <c r="D22" s="32"/>
      <c r="E22" s="36"/>
      <c r="F22" s="32"/>
      <c r="G22" s="32"/>
      <c r="H22" s="36"/>
      <c r="I22" s="32"/>
      <c r="J22" s="32"/>
      <c r="K22" s="36"/>
      <c r="L22" s="32"/>
      <c r="M22" s="32"/>
      <c r="N22" s="36"/>
    </row>
    <row r="23" spans="1:14" ht="18.75" customHeight="1">
      <c r="A23" s="54"/>
      <c r="B23" s="22"/>
      <c r="C23" s="54"/>
      <c r="D23" s="32"/>
      <c r="E23" s="36"/>
      <c r="F23" s="32"/>
      <c r="G23" s="32"/>
      <c r="H23" s="36"/>
      <c r="I23" s="32"/>
      <c r="J23" s="32"/>
      <c r="K23" s="36"/>
      <c r="L23" s="32"/>
      <c r="M23" s="32"/>
      <c r="N23" s="36"/>
    </row>
    <row r="24" spans="1:14" ht="12.75">
      <c r="A24" s="6">
        <v>1</v>
      </c>
      <c r="B24" s="5">
        <v>2</v>
      </c>
      <c r="C24" s="5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8">
        <v>13</v>
      </c>
      <c r="N24" s="8">
        <v>14</v>
      </c>
    </row>
    <row r="25" spans="1:14" ht="12.75">
      <c r="A25" s="20" t="s">
        <v>37</v>
      </c>
      <c r="B25" s="52">
        <f>B35</f>
        <v>5140951</v>
      </c>
      <c r="C25" s="17">
        <f>D25+E25</f>
        <v>2400</v>
      </c>
      <c r="D25" s="30">
        <f>D35</f>
        <v>0</v>
      </c>
      <c r="E25" s="17">
        <f>E35</f>
        <v>2400</v>
      </c>
      <c r="F25" s="30">
        <f>F35</f>
        <v>3936122</v>
      </c>
      <c r="G25" s="30">
        <v>585709</v>
      </c>
      <c r="H25" s="30">
        <f>H35</f>
        <v>3101794</v>
      </c>
      <c r="I25" s="30">
        <f>I35</f>
        <v>3936122</v>
      </c>
      <c r="J25" s="30">
        <f>J35</f>
        <v>834328</v>
      </c>
      <c r="K25" s="30">
        <f>K35</f>
        <v>3101794</v>
      </c>
      <c r="L25" s="30">
        <f>L35</f>
        <v>2400</v>
      </c>
      <c r="M25" s="30"/>
      <c r="N25" s="17">
        <v>2400</v>
      </c>
    </row>
    <row r="26" spans="1:14" ht="12.75">
      <c r="A26" s="21"/>
      <c r="B26" s="53"/>
      <c r="C26" s="18"/>
      <c r="D26" s="30"/>
      <c r="E26" s="18"/>
      <c r="F26" s="30"/>
      <c r="G26" s="30"/>
      <c r="H26" s="30"/>
      <c r="I26" s="30"/>
      <c r="J26" s="30"/>
      <c r="K26" s="30"/>
      <c r="L26" s="30"/>
      <c r="M26" s="30"/>
      <c r="N26" s="18"/>
    </row>
    <row r="27" spans="1:14" ht="12.75">
      <c r="A27" s="21"/>
      <c r="B27" s="53"/>
      <c r="C27" s="18"/>
      <c r="D27" s="30"/>
      <c r="E27" s="18"/>
      <c r="F27" s="30"/>
      <c r="G27" s="30"/>
      <c r="H27" s="30"/>
      <c r="I27" s="30"/>
      <c r="J27" s="30"/>
      <c r="K27" s="30"/>
      <c r="L27" s="30"/>
      <c r="M27" s="30"/>
      <c r="N27" s="18"/>
    </row>
    <row r="28" spans="1:14" ht="12.75">
      <c r="A28" s="21"/>
      <c r="B28" s="53"/>
      <c r="C28" s="18"/>
      <c r="D28" s="30"/>
      <c r="E28" s="18"/>
      <c r="F28" s="30"/>
      <c r="G28" s="30"/>
      <c r="H28" s="30"/>
      <c r="I28" s="30"/>
      <c r="J28" s="30"/>
      <c r="K28" s="30"/>
      <c r="L28" s="30"/>
      <c r="M28" s="30"/>
      <c r="N28" s="18"/>
    </row>
    <row r="29" spans="1:14" ht="0.75" customHeight="1">
      <c r="A29" s="21"/>
      <c r="B29" s="10"/>
      <c r="C29" s="18"/>
      <c r="D29" s="30"/>
      <c r="E29" s="18"/>
      <c r="F29" s="30"/>
      <c r="G29" s="30"/>
      <c r="H29" s="30"/>
      <c r="I29" s="30"/>
      <c r="J29" s="30"/>
      <c r="K29" s="30"/>
      <c r="L29" s="30"/>
      <c r="M29" s="30"/>
      <c r="N29" s="18"/>
    </row>
    <row r="30" spans="1:14" ht="6" customHeight="1" hidden="1">
      <c r="A30" s="21"/>
      <c r="B30" s="10"/>
      <c r="C30" s="18"/>
      <c r="D30" s="30"/>
      <c r="E30" s="18"/>
      <c r="F30" s="30"/>
      <c r="G30" s="30"/>
      <c r="H30" s="30"/>
      <c r="I30" s="30"/>
      <c r="J30" s="30"/>
      <c r="K30" s="30"/>
      <c r="L30" s="30"/>
      <c r="M30" s="30"/>
      <c r="N30" s="18"/>
    </row>
    <row r="31" spans="1:14" ht="12.75" customHeight="1" hidden="1">
      <c r="A31" s="21"/>
      <c r="B31" s="10"/>
      <c r="C31" s="18"/>
      <c r="D31" s="30"/>
      <c r="E31" s="18"/>
      <c r="F31" s="30"/>
      <c r="G31" s="30"/>
      <c r="H31" s="30"/>
      <c r="I31" s="30"/>
      <c r="J31" s="30"/>
      <c r="K31" s="30"/>
      <c r="L31" s="30"/>
      <c r="M31" s="30"/>
      <c r="N31" s="18"/>
    </row>
    <row r="32" spans="1:14" ht="12.75" customHeight="1" hidden="1">
      <c r="A32" s="21"/>
      <c r="B32" s="10"/>
      <c r="C32" s="18"/>
      <c r="D32" s="30"/>
      <c r="E32" s="18"/>
      <c r="F32" s="30"/>
      <c r="G32" s="30"/>
      <c r="H32" s="30"/>
      <c r="I32" s="30"/>
      <c r="J32" s="30"/>
      <c r="K32" s="30"/>
      <c r="L32" s="30"/>
      <c r="M32" s="30"/>
      <c r="N32" s="18"/>
    </row>
    <row r="33" spans="1:14" ht="12.75" customHeight="1" hidden="1">
      <c r="A33" s="21"/>
      <c r="B33" s="10"/>
      <c r="C33" s="18"/>
      <c r="D33" s="30"/>
      <c r="E33" s="18"/>
      <c r="F33" s="30"/>
      <c r="G33" s="30"/>
      <c r="H33" s="30"/>
      <c r="I33" s="30"/>
      <c r="J33" s="30"/>
      <c r="K33" s="30"/>
      <c r="L33" s="30"/>
      <c r="M33" s="30"/>
      <c r="N33" s="18"/>
    </row>
    <row r="34" spans="1:14" ht="12.75" customHeight="1" hidden="1">
      <c r="A34" s="22"/>
      <c r="B34" s="10"/>
      <c r="C34" s="19"/>
      <c r="D34" s="30"/>
      <c r="E34" s="19"/>
      <c r="F34" s="30"/>
      <c r="G34" s="30"/>
      <c r="H34" s="30"/>
      <c r="I34" s="30"/>
      <c r="J34" s="30"/>
      <c r="K34" s="30"/>
      <c r="L34" s="30"/>
      <c r="M34" s="30"/>
      <c r="N34" s="19"/>
    </row>
    <row r="35" spans="1:14" ht="12.75">
      <c r="A35" s="20" t="s">
        <v>25</v>
      </c>
      <c r="B35" s="17">
        <v>5140951</v>
      </c>
      <c r="C35" s="17">
        <f>D35+E35</f>
        <v>2400</v>
      </c>
      <c r="D35" s="17">
        <v>0</v>
      </c>
      <c r="E35" s="17">
        <v>2400</v>
      </c>
      <c r="F35" s="28">
        <f>G35+H35</f>
        <v>3936122</v>
      </c>
      <c r="G35" s="25">
        <v>834328</v>
      </c>
      <c r="H35" s="25">
        <v>3101794</v>
      </c>
      <c r="I35" s="25">
        <f>J35+K35</f>
        <v>3936122</v>
      </c>
      <c r="J35" s="25">
        <v>834328</v>
      </c>
      <c r="K35" s="25">
        <v>3101794</v>
      </c>
      <c r="L35" s="17">
        <f>M35+N35</f>
        <v>2400</v>
      </c>
      <c r="M35" s="17"/>
      <c r="N35" s="17">
        <v>2400</v>
      </c>
    </row>
    <row r="36" spans="1:14" ht="29.25" customHeight="1">
      <c r="A36" s="22"/>
      <c r="B36" s="19"/>
      <c r="C36" s="19"/>
      <c r="D36" s="19"/>
      <c r="E36" s="19"/>
      <c r="F36" s="29"/>
      <c r="G36" s="26"/>
      <c r="H36" s="26"/>
      <c r="I36" s="26"/>
      <c r="J36" s="26"/>
      <c r="K36" s="26"/>
      <c r="L36" s="19"/>
      <c r="M36" s="19"/>
      <c r="N36" s="19"/>
    </row>
    <row r="37" spans="1:14" ht="12.75">
      <c r="A37" s="20" t="s">
        <v>22</v>
      </c>
      <c r="B37" s="25"/>
      <c r="C37" s="25"/>
      <c r="D37" s="25"/>
      <c r="E37" s="25"/>
      <c r="F37" s="28"/>
      <c r="G37" s="25"/>
      <c r="H37" s="25"/>
      <c r="I37" s="25"/>
      <c r="J37" s="25"/>
      <c r="K37" s="25"/>
      <c r="L37" s="17"/>
      <c r="M37" s="17"/>
      <c r="N37" s="17"/>
    </row>
    <row r="38" spans="1:14" ht="12.75">
      <c r="A38" s="22"/>
      <c r="B38" s="26"/>
      <c r="C38" s="26"/>
      <c r="D38" s="26"/>
      <c r="E38" s="26"/>
      <c r="F38" s="29"/>
      <c r="G38" s="26"/>
      <c r="H38" s="26"/>
      <c r="I38" s="26"/>
      <c r="J38" s="26"/>
      <c r="K38" s="26"/>
      <c r="L38" s="19"/>
      <c r="M38" s="19"/>
      <c r="N38" s="19"/>
    </row>
    <row r="39" spans="1:14" ht="12.75">
      <c r="A39" s="20" t="s">
        <v>38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2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4.5" customHeight="1">
      <c r="A41" s="2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2.25" customHeight="1" hidden="1">
      <c r="A42" s="2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2.75" hidden="1">
      <c r="A43" s="2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.75">
      <c r="A44" s="8" t="s">
        <v>16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8" t="s">
        <v>17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23" t="s">
        <v>23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6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3" t="s">
        <v>39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.7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2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4.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2.25" customHeight="1" hidden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.75" hidden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.75">
      <c r="A54" s="8" t="s">
        <v>18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8" t="s">
        <v>19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.75">
      <c r="A56" s="23" t="s">
        <v>24</v>
      </c>
      <c r="B56" s="17">
        <f>B66+B68+B69+B70+B71+B77+B72+B73+B74+B67+B75+B76</f>
        <v>679743.6599999999</v>
      </c>
      <c r="C56" s="17">
        <f>C66+C67+C68+C69+C70+C71+C72+C73+C74+C77</f>
        <v>0</v>
      </c>
      <c r="D56" s="17"/>
      <c r="E56" s="17">
        <f>E66+E67+E68+E69+E71+E72+E73+E74+E77</f>
        <v>0</v>
      </c>
      <c r="F56" s="17">
        <f>F66+F68+F69+F70+F77+F71+F72+F73+F74+F67+F75+F76</f>
        <v>488133.66</v>
      </c>
      <c r="G56" s="17">
        <f>G66+G67+G68+G69+G70+G71+G72+G73+G74+G75+G76+G77</f>
        <v>0</v>
      </c>
      <c r="H56" s="17">
        <f>H66+H67+H68+H69+H70+H71+H72+H73+H74+H75+H76+H77</f>
        <v>488133.66</v>
      </c>
      <c r="I56" s="17">
        <f>I66+I68+I69+I70+I71+I77+I74+I72+I73</f>
        <v>488133.66</v>
      </c>
      <c r="J56" s="17">
        <f>J71</f>
        <v>0</v>
      </c>
      <c r="K56" s="17">
        <f>K66+K68+K69+K70+K71+K77+K72+K73+K74</f>
        <v>488133.66</v>
      </c>
      <c r="L56" s="17">
        <f>L66+L68+L69+L70+L71+L77+L72+L73+L67+L74+L75+L76</f>
        <v>0</v>
      </c>
      <c r="M56" s="17">
        <f>M66+M68+M69+M70+M71+M77</f>
        <v>0</v>
      </c>
      <c r="N56" s="17">
        <f>N66+N68+N69+N70+N71+N77+N72+N73+N67+N74+N75+N76</f>
        <v>0</v>
      </c>
    </row>
    <row r="57" spans="1:14" ht="12.75">
      <c r="A57" s="2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.75">
      <c r="A59" s="2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20.25" customHeight="1">
      <c r="A60" s="2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25.5" customHeight="1" hidden="1">
      <c r="A61" s="23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0.75" customHeight="1" hidden="1">
      <c r="A62" s="2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 customHeight="1" hidden="1">
      <c r="A63" s="2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.75" customHeight="1" hidden="1">
      <c r="A64" s="2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2.75" customHeight="1" hidden="1">
      <c r="A65" s="2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45" customHeight="1">
      <c r="A66" s="8" t="s">
        <v>26</v>
      </c>
      <c r="B66" s="11">
        <v>94000</v>
      </c>
      <c r="C66" s="11">
        <f aca="true" t="shared" si="0" ref="C66:C74">E66</f>
        <v>0</v>
      </c>
      <c r="D66" s="11"/>
      <c r="E66" s="11">
        <v>0</v>
      </c>
      <c r="F66" s="11">
        <f aca="true" t="shared" si="1" ref="F66:F77">G66+H66</f>
        <v>74000</v>
      </c>
      <c r="G66" s="11"/>
      <c r="H66" s="11">
        <v>74000</v>
      </c>
      <c r="I66" s="11">
        <f aca="true" t="shared" si="2" ref="I66:I77">J66+K66</f>
        <v>74000</v>
      </c>
      <c r="J66" s="11"/>
      <c r="K66" s="11">
        <v>74000</v>
      </c>
      <c r="L66" s="11">
        <f aca="true" t="shared" si="3" ref="L66:L77">E66+F66-I66</f>
        <v>0</v>
      </c>
      <c r="M66" s="11">
        <f aca="true" t="shared" si="4" ref="M66:M74">G66-J66</f>
        <v>0</v>
      </c>
      <c r="N66" s="11">
        <f aca="true" t="shared" si="5" ref="N66:N77">E66+H66-K66</f>
        <v>0</v>
      </c>
    </row>
    <row r="67" spans="1:14" ht="52.5" customHeight="1">
      <c r="A67" s="6" t="s">
        <v>41</v>
      </c>
      <c r="B67" s="11">
        <v>1410</v>
      </c>
      <c r="C67" s="11">
        <f t="shared" si="0"/>
        <v>0</v>
      </c>
      <c r="D67" s="11"/>
      <c r="E67" s="11"/>
      <c r="F67" s="11">
        <f t="shared" si="1"/>
        <v>0</v>
      </c>
      <c r="G67" s="11"/>
      <c r="H67" s="11">
        <v>0</v>
      </c>
      <c r="I67" s="11">
        <f t="shared" si="2"/>
        <v>0</v>
      </c>
      <c r="J67" s="11"/>
      <c r="K67" s="11">
        <v>0</v>
      </c>
      <c r="L67" s="11">
        <f t="shared" si="3"/>
        <v>0</v>
      </c>
      <c r="M67" s="11">
        <f t="shared" si="4"/>
        <v>0</v>
      </c>
      <c r="N67" s="11">
        <f t="shared" si="5"/>
        <v>0</v>
      </c>
    </row>
    <row r="68" spans="1:14" ht="32.25" customHeight="1">
      <c r="A68" s="6" t="s">
        <v>27</v>
      </c>
      <c r="B68" s="12">
        <v>36200</v>
      </c>
      <c r="C68" s="11">
        <f t="shared" si="0"/>
        <v>0</v>
      </c>
      <c r="D68" s="12"/>
      <c r="E68" s="12">
        <v>0</v>
      </c>
      <c r="F68" s="11">
        <f t="shared" si="1"/>
        <v>35000</v>
      </c>
      <c r="G68" s="12"/>
      <c r="H68" s="11">
        <v>35000</v>
      </c>
      <c r="I68" s="11">
        <f t="shared" si="2"/>
        <v>35000</v>
      </c>
      <c r="J68" s="12"/>
      <c r="K68" s="12">
        <v>35000</v>
      </c>
      <c r="L68" s="11">
        <f t="shared" si="3"/>
        <v>0</v>
      </c>
      <c r="M68" s="11">
        <f t="shared" si="4"/>
        <v>0</v>
      </c>
      <c r="N68" s="11">
        <f t="shared" si="5"/>
        <v>0</v>
      </c>
    </row>
    <row r="69" spans="1:14" ht="32.25" customHeight="1">
      <c r="A69" s="6" t="s">
        <v>43</v>
      </c>
      <c r="B69" s="12">
        <v>62392</v>
      </c>
      <c r="C69" s="11">
        <f t="shared" si="0"/>
        <v>0</v>
      </c>
      <c r="D69" s="12"/>
      <c r="E69" s="12">
        <v>0</v>
      </c>
      <c r="F69" s="11">
        <f t="shared" si="1"/>
        <v>12392</v>
      </c>
      <c r="G69" s="12"/>
      <c r="H69" s="11">
        <v>12392</v>
      </c>
      <c r="I69" s="11">
        <f t="shared" si="2"/>
        <v>12392</v>
      </c>
      <c r="J69" s="12"/>
      <c r="K69" s="12">
        <v>12392</v>
      </c>
      <c r="L69" s="11">
        <f t="shared" si="3"/>
        <v>0</v>
      </c>
      <c r="M69" s="11">
        <f t="shared" si="4"/>
        <v>0</v>
      </c>
      <c r="N69" s="11">
        <f t="shared" si="5"/>
        <v>0</v>
      </c>
    </row>
    <row r="70" spans="1:14" ht="32.25" customHeight="1">
      <c r="A70" s="9" t="s">
        <v>28</v>
      </c>
      <c r="B70" s="12">
        <v>200000</v>
      </c>
      <c r="C70" s="11">
        <f t="shared" si="0"/>
        <v>0</v>
      </c>
      <c r="D70" s="12"/>
      <c r="E70" s="12"/>
      <c r="F70" s="11">
        <f t="shared" si="1"/>
        <v>140000</v>
      </c>
      <c r="G70" s="12"/>
      <c r="H70" s="11">
        <v>140000</v>
      </c>
      <c r="I70" s="11">
        <f t="shared" si="2"/>
        <v>140000</v>
      </c>
      <c r="J70" s="12"/>
      <c r="K70" s="12">
        <v>140000</v>
      </c>
      <c r="L70" s="11">
        <f t="shared" si="3"/>
        <v>0</v>
      </c>
      <c r="M70" s="11">
        <f t="shared" si="4"/>
        <v>0</v>
      </c>
      <c r="N70" s="11">
        <f t="shared" si="5"/>
        <v>0</v>
      </c>
    </row>
    <row r="71" spans="1:14" ht="21.75" customHeight="1">
      <c r="A71" s="6" t="s">
        <v>29</v>
      </c>
      <c r="B71" s="12">
        <v>48781.6</v>
      </c>
      <c r="C71" s="11">
        <f t="shared" si="0"/>
        <v>0</v>
      </c>
      <c r="D71" s="12"/>
      <c r="E71" s="12"/>
      <c r="F71" s="11">
        <f t="shared" si="1"/>
        <v>48781.6</v>
      </c>
      <c r="G71" s="12"/>
      <c r="H71" s="11">
        <v>48781.6</v>
      </c>
      <c r="I71" s="11">
        <f>J71+K71</f>
        <v>48781.6</v>
      </c>
      <c r="J71" s="12"/>
      <c r="K71" s="12">
        <v>48781.6</v>
      </c>
      <c r="L71" s="11">
        <f t="shared" si="3"/>
        <v>0</v>
      </c>
      <c r="M71" s="11">
        <f t="shared" si="4"/>
        <v>0</v>
      </c>
      <c r="N71" s="11">
        <f t="shared" si="5"/>
        <v>0</v>
      </c>
    </row>
    <row r="72" spans="1:14" ht="25.5">
      <c r="A72" s="6" t="s">
        <v>30</v>
      </c>
      <c r="B72" s="12">
        <v>116000</v>
      </c>
      <c r="C72" s="11">
        <f t="shared" si="0"/>
        <v>0</v>
      </c>
      <c r="D72" s="12"/>
      <c r="E72" s="12"/>
      <c r="F72" s="11">
        <f t="shared" si="1"/>
        <v>90000</v>
      </c>
      <c r="G72" s="12"/>
      <c r="H72" s="11">
        <v>90000</v>
      </c>
      <c r="I72" s="11">
        <f t="shared" si="2"/>
        <v>90000</v>
      </c>
      <c r="J72" s="12"/>
      <c r="K72" s="12">
        <v>90000</v>
      </c>
      <c r="L72" s="11">
        <f t="shared" si="3"/>
        <v>0</v>
      </c>
      <c r="M72" s="11">
        <f t="shared" si="4"/>
        <v>0</v>
      </c>
      <c r="N72" s="11">
        <f t="shared" si="5"/>
        <v>0</v>
      </c>
    </row>
    <row r="73" spans="1:14" ht="25.5">
      <c r="A73" s="6" t="s">
        <v>36</v>
      </c>
      <c r="B73" s="12">
        <v>0</v>
      </c>
      <c r="C73" s="11">
        <f t="shared" si="0"/>
        <v>0</v>
      </c>
      <c r="D73" s="12"/>
      <c r="E73" s="12"/>
      <c r="F73" s="11">
        <f t="shared" si="1"/>
        <v>0</v>
      </c>
      <c r="G73" s="12"/>
      <c r="H73" s="11">
        <v>0</v>
      </c>
      <c r="I73" s="11">
        <f t="shared" si="2"/>
        <v>0</v>
      </c>
      <c r="J73" s="12"/>
      <c r="K73" s="12">
        <v>0</v>
      </c>
      <c r="L73" s="11">
        <f t="shared" si="3"/>
        <v>0</v>
      </c>
      <c r="M73" s="11">
        <f t="shared" si="4"/>
        <v>0</v>
      </c>
      <c r="N73" s="11">
        <f t="shared" si="5"/>
        <v>0</v>
      </c>
    </row>
    <row r="74" spans="1:14" ht="38.25">
      <c r="A74" s="9" t="s">
        <v>40</v>
      </c>
      <c r="B74" s="12">
        <v>0</v>
      </c>
      <c r="C74" s="11">
        <f t="shared" si="0"/>
        <v>0</v>
      </c>
      <c r="D74" s="12"/>
      <c r="E74" s="12"/>
      <c r="F74" s="11">
        <f t="shared" si="1"/>
        <v>0</v>
      </c>
      <c r="G74" s="12"/>
      <c r="H74" s="11">
        <v>0</v>
      </c>
      <c r="I74" s="11">
        <f t="shared" si="2"/>
        <v>0</v>
      </c>
      <c r="J74" s="12"/>
      <c r="K74" s="12">
        <v>0</v>
      </c>
      <c r="L74" s="11">
        <f t="shared" si="3"/>
        <v>0</v>
      </c>
      <c r="M74" s="11">
        <f t="shared" si="4"/>
        <v>0</v>
      </c>
      <c r="N74" s="11">
        <f t="shared" si="5"/>
        <v>0</v>
      </c>
    </row>
    <row r="75" spans="1:14" ht="12.75">
      <c r="A75" s="14" t="s">
        <v>45</v>
      </c>
      <c r="B75" s="12">
        <v>0</v>
      </c>
      <c r="C75" s="11"/>
      <c r="D75" s="12"/>
      <c r="E75" s="12"/>
      <c r="F75" s="11">
        <f t="shared" si="1"/>
        <v>0</v>
      </c>
      <c r="G75" s="12">
        <v>0</v>
      </c>
      <c r="H75" s="11">
        <v>0</v>
      </c>
      <c r="I75" s="11">
        <f t="shared" si="2"/>
        <v>0</v>
      </c>
      <c r="J75" s="12">
        <v>0</v>
      </c>
      <c r="K75" s="12">
        <v>0</v>
      </c>
      <c r="L75" s="11">
        <f t="shared" si="3"/>
        <v>0</v>
      </c>
      <c r="M75" s="11">
        <v>0</v>
      </c>
      <c r="N75" s="11">
        <f t="shared" si="5"/>
        <v>0</v>
      </c>
    </row>
    <row r="76" spans="1:14" ht="12.75">
      <c r="A76" s="14" t="s">
        <v>42</v>
      </c>
      <c r="B76" s="12">
        <v>0</v>
      </c>
      <c r="C76" s="11"/>
      <c r="D76" s="12"/>
      <c r="E76" s="12"/>
      <c r="F76" s="11">
        <f t="shared" si="1"/>
        <v>0</v>
      </c>
      <c r="G76" s="12">
        <v>0</v>
      </c>
      <c r="H76" s="11">
        <v>0</v>
      </c>
      <c r="I76" s="11">
        <f t="shared" si="2"/>
        <v>0</v>
      </c>
      <c r="J76" s="12">
        <v>0</v>
      </c>
      <c r="K76" s="12">
        <v>0</v>
      </c>
      <c r="L76" s="11">
        <f t="shared" si="3"/>
        <v>0</v>
      </c>
      <c r="M76" s="11">
        <f>G76-J76</f>
        <v>0</v>
      </c>
      <c r="N76" s="11">
        <f t="shared" si="5"/>
        <v>0</v>
      </c>
    </row>
    <row r="77" spans="1:14" ht="38.25">
      <c r="A77" s="6" t="s">
        <v>44</v>
      </c>
      <c r="B77" s="12">
        <v>120960.06</v>
      </c>
      <c r="C77" s="11">
        <f>E77</f>
        <v>0</v>
      </c>
      <c r="D77" s="12"/>
      <c r="E77" s="12"/>
      <c r="F77" s="11">
        <f t="shared" si="1"/>
        <v>87960.06</v>
      </c>
      <c r="G77" s="12"/>
      <c r="H77" s="11">
        <v>87960.06</v>
      </c>
      <c r="I77" s="11">
        <f t="shared" si="2"/>
        <v>87960.06</v>
      </c>
      <c r="J77" s="12"/>
      <c r="K77" s="12">
        <v>87960.06</v>
      </c>
      <c r="L77" s="11">
        <f t="shared" si="3"/>
        <v>0</v>
      </c>
      <c r="M77" s="11">
        <f>G77-J77</f>
        <v>0</v>
      </c>
      <c r="N77" s="11">
        <f t="shared" si="5"/>
        <v>0</v>
      </c>
    </row>
    <row r="78" spans="1:14" ht="12.75">
      <c r="A78" s="7" t="s">
        <v>32</v>
      </c>
      <c r="B78" s="13">
        <f>B25+B39+B56</f>
        <v>5820694.66</v>
      </c>
      <c r="C78" s="13">
        <f>C25+C39+C56</f>
        <v>2400</v>
      </c>
      <c r="D78" s="13">
        <f>D25+D39+D56</f>
        <v>0</v>
      </c>
      <c r="E78" s="13">
        <f>E25+E39+E56</f>
        <v>2400</v>
      </c>
      <c r="F78" s="12">
        <f aca="true" t="shared" si="6" ref="F78:N78">F56+F39+F25</f>
        <v>4424255.66</v>
      </c>
      <c r="G78" s="12">
        <f t="shared" si="6"/>
        <v>585709</v>
      </c>
      <c r="H78" s="12">
        <f t="shared" si="6"/>
        <v>3589927.66</v>
      </c>
      <c r="I78" s="12">
        <f t="shared" si="6"/>
        <v>4424255.66</v>
      </c>
      <c r="J78" s="12">
        <f t="shared" si="6"/>
        <v>834328</v>
      </c>
      <c r="K78" s="12">
        <f t="shared" si="6"/>
        <v>3589927.66</v>
      </c>
      <c r="L78" s="12">
        <f t="shared" si="6"/>
        <v>2400</v>
      </c>
      <c r="M78" s="12">
        <f t="shared" si="6"/>
        <v>0</v>
      </c>
      <c r="N78" s="12">
        <f t="shared" si="6"/>
        <v>2400</v>
      </c>
    </row>
    <row r="79" ht="12.75">
      <c r="A79" s="3"/>
    </row>
    <row r="80" ht="12.75">
      <c r="A80" s="2" t="s">
        <v>20</v>
      </c>
    </row>
    <row r="81" ht="12.75">
      <c r="A81" s="2" t="s">
        <v>54</v>
      </c>
    </row>
    <row r="82" ht="12.75">
      <c r="A82" s="2" t="s">
        <v>48</v>
      </c>
    </row>
    <row r="83" ht="12.75">
      <c r="A83" s="2"/>
    </row>
    <row r="84" ht="12.75">
      <c r="A84" s="2" t="s">
        <v>50</v>
      </c>
    </row>
    <row r="85" ht="12.75">
      <c r="A85" s="2" t="s">
        <v>49</v>
      </c>
    </row>
    <row r="86" ht="12.75">
      <c r="A86" s="2"/>
    </row>
    <row r="87" ht="12.75">
      <c r="A87" s="2" t="s">
        <v>21</v>
      </c>
    </row>
    <row r="89" ht="12.75">
      <c r="A89" s="6"/>
    </row>
  </sheetData>
  <mergeCells count="135">
    <mergeCell ref="E19:E23"/>
    <mergeCell ref="G19:G23"/>
    <mergeCell ref="H19:H23"/>
    <mergeCell ref="J19:J23"/>
    <mergeCell ref="F18:F23"/>
    <mergeCell ref="G18:H18"/>
    <mergeCell ref="I18:I23"/>
    <mergeCell ref="J18:K18"/>
    <mergeCell ref="K19:K23"/>
    <mergeCell ref="B25:B28"/>
    <mergeCell ref="A14:A23"/>
    <mergeCell ref="C14:E14"/>
    <mergeCell ref="C15:E15"/>
    <mergeCell ref="C16:E16"/>
    <mergeCell ref="C17:E17"/>
    <mergeCell ref="C18:C23"/>
    <mergeCell ref="D18:E18"/>
    <mergeCell ref="B14:B23"/>
    <mergeCell ref="D19:D23"/>
    <mergeCell ref="F14:H17"/>
    <mergeCell ref="I14:K14"/>
    <mergeCell ref="I15:K15"/>
    <mergeCell ref="I16:K16"/>
    <mergeCell ref="I17:K17"/>
    <mergeCell ref="L14:N14"/>
    <mergeCell ref="L15:N15"/>
    <mergeCell ref="L16:N16"/>
    <mergeCell ref="L17:N17"/>
    <mergeCell ref="L18:L23"/>
    <mergeCell ref="M18:N18"/>
    <mergeCell ref="N25:N34"/>
    <mergeCell ref="K25:K34"/>
    <mergeCell ref="L25:L34"/>
    <mergeCell ref="M25:M34"/>
    <mergeCell ref="M19:M23"/>
    <mergeCell ref="N19:N23"/>
    <mergeCell ref="C25:C34"/>
    <mergeCell ref="D25:D34"/>
    <mergeCell ref="E25:E34"/>
    <mergeCell ref="F25:F34"/>
    <mergeCell ref="G25:G34"/>
    <mergeCell ref="H25:H34"/>
    <mergeCell ref="I25:I34"/>
    <mergeCell ref="J25:J34"/>
    <mergeCell ref="B35:B36"/>
    <mergeCell ref="C35:C36"/>
    <mergeCell ref="D35:D36"/>
    <mergeCell ref="E35:E36"/>
    <mergeCell ref="K35:K36"/>
    <mergeCell ref="L35:L36"/>
    <mergeCell ref="M35:M36"/>
    <mergeCell ref="F35:F36"/>
    <mergeCell ref="G35:G36"/>
    <mergeCell ref="H35:H36"/>
    <mergeCell ref="I35:I36"/>
    <mergeCell ref="N37:N38"/>
    <mergeCell ref="N35:N36"/>
    <mergeCell ref="B37:B38"/>
    <mergeCell ref="C37:C38"/>
    <mergeCell ref="D37:D38"/>
    <mergeCell ref="E37:E38"/>
    <mergeCell ref="F37:F38"/>
    <mergeCell ref="G37:G38"/>
    <mergeCell ref="H37:H38"/>
    <mergeCell ref="I37:I38"/>
    <mergeCell ref="B39:B43"/>
    <mergeCell ref="C39:C43"/>
    <mergeCell ref="D39:D43"/>
    <mergeCell ref="E39:E43"/>
    <mergeCell ref="F39:F43"/>
    <mergeCell ref="G39:G43"/>
    <mergeCell ref="H39:H43"/>
    <mergeCell ref="I39:I43"/>
    <mergeCell ref="J39:J43"/>
    <mergeCell ref="K39:K43"/>
    <mergeCell ref="L39:L43"/>
    <mergeCell ref="M39:M43"/>
    <mergeCell ref="B46:B47"/>
    <mergeCell ref="C46:C47"/>
    <mergeCell ref="D46:D47"/>
    <mergeCell ref="E46:E47"/>
    <mergeCell ref="L46:L47"/>
    <mergeCell ref="M46:M47"/>
    <mergeCell ref="N46:N47"/>
    <mergeCell ref="N39:N43"/>
    <mergeCell ref="C48:C53"/>
    <mergeCell ref="D48:D53"/>
    <mergeCell ref="E48:E53"/>
    <mergeCell ref="K46:K47"/>
    <mergeCell ref="F46:F47"/>
    <mergeCell ref="G46:G47"/>
    <mergeCell ref="H46:H47"/>
    <mergeCell ref="I46:I47"/>
    <mergeCell ref="J46:J47"/>
    <mergeCell ref="K48:K53"/>
    <mergeCell ref="L48:L53"/>
    <mergeCell ref="M48:M53"/>
    <mergeCell ref="F48:F53"/>
    <mergeCell ref="G48:G53"/>
    <mergeCell ref="H48:H53"/>
    <mergeCell ref="I48:I53"/>
    <mergeCell ref="N48:N53"/>
    <mergeCell ref="G56:G65"/>
    <mergeCell ref="H56:H65"/>
    <mergeCell ref="I56:I65"/>
    <mergeCell ref="N56:N65"/>
    <mergeCell ref="J56:J65"/>
    <mergeCell ref="K56:K65"/>
    <mergeCell ref="L56:L65"/>
    <mergeCell ref="M56:M65"/>
    <mergeCell ref="J48:J53"/>
    <mergeCell ref="A7:J7"/>
    <mergeCell ref="A35:A36"/>
    <mergeCell ref="A25:A34"/>
    <mergeCell ref="A37:A38"/>
    <mergeCell ref="A8:M8"/>
    <mergeCell ref="K37:K38"/>
    <mergeCell ref="L37:L38"/>
    <mergeCell ref="M37:M38"/>
    <mergeCell ref="J37:J38"/>
    <mergeCell ref="J35:J36"/>
    <mergeCell ref="F56:F65"/>
    <mergeCell ref="A39:A43"/>
    <mergeCell ref="A46:A47"/>
    <mergeCell ref="A48:A53"/>
    <mergeCell ref="A56:A65"/>
    <mergeCell ref="B56:B65"/>
    <mergeCell ref="C56:C65"/>
    <mergeCell ref="D56:D65"/>
    <mergeCell ref="E56:E65"/>
    <mergeCell ref="B48:B53"/>
    <mergeCell ref="A3:L3"/>
    <mergeCell ref="A4:L4"/>
    <mergeCell ref="A5:M5"/>
    <mergeCell ref="A6:M6"/>
  </mergeCells>
  <printOptions/>
  <pageMargins left="0.75" right="0.75" top="0.47" bottom="0.46" header="0.56" footer="0.3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89"/>
  <sheetViews>
    <sheetView zoomScale="75" zoomScaleNormal="75" workbookViewId="0" topLeftCell="A3">
      <selection activeCell="H56" sqref="H56:H65"/>
    </sheetView>
  </sheetViews>
  <sheetFormatPr defaultColWidth="9.00390625" defaultRowHeight="12.75"/>
  <cols>
    <col min="1" max="1" width="45.75390625" style="0" customWidth="1"/>
    <col min="2" max="2" width="11.875" style="0" customWidth="1"/>
    <col min="3" max="3" width="10.75390625" style="0" customWidth="1"/>
    <col min="4" max="5" width="10.00390625" style="0" customWidth="1"/>
    <col min="6" max="6" width="12.125" style="0" customWidth="1"/>
    <col min="7" max="7" width="12.125" style="0" bestFit="1" customWidth="1"/>
    <col min="8" max="9" width="13.25390625" style="0" bestFit="1" customWidth="1"/>
    <col min="10" max="10" width="12.25390625" style="0" customWidth="1"/>
    <col min="11" max="11" width="12.125" style="0" bestFit="1" customWidth="1"/>
    <col min="12" max="12" width="12.00390625" style="0" customWidth="1"/>
    <col min="13" max="13" width="11.00390625" style="0" customWidth="1"/>
    <col min="14" max="14" width="12.625" style="0" customWidth="1"/>
  </cols>
  <sheetData>
    <row r="1" ht="12.75" hidden="1"/>
    <row r="2" ht="17.25" hidden="1">
      <c r="A2" s="1"/>
    </row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.7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6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0" ht="12.7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3" ht="12.75">
      <c r="A8" s="16" t="s">
        <v>58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12.75">
      <c r="A9" s="3"/>
    </row>
    <row r="10" ht="14.25" customHeight="1">
      <c r="A10" s="3" t="s">
        <v>3</v>
      </c>
    </row>
    <row r="11" ht="12.75" customHeight="1">
      <c r="A11" s="3" t="s">
        <v>4</v>
      </c>
    </row>
    <row r="12" ht="12.75">
      <c r="A12" s="3"/>
    </row>
    <row r="13" ht="12.75">
      <c r="A13" s="4" t="s">
        <v>35</v>
      </c>
    </row>
    <row r="14" spans="1:14" ht="12.75" customHeight="1">
      <c r="A14" s="31" t="s">
        <v>5</v>
      </c>
      <c r="B14" s="20" t="s">
        <v>31</v>
      </c>
      <c r="C14" s="37" t="s">
        <v>6</v>
      </c>
      <c r="D14" s="38"/>
      <c r="E14" s="15"/>
      <c r="F14" s="37" t="s">
        <v>10</v>
      </c>
      <c r="G14" s="38"/>
      <c r="H14" s="15"/>
      <c r="I14" s="37" t="s">
        <v>11</v>
      </c>
      <c r="J14" s="38"/>
      <c r="K14" s="15"/>
      <c r="L14" s="37" t="s">
        <v>6</v>
      </c>
      <c r="M14" s="38"/>
      <c r="N14" s="15"/>
    </row>
    <row r="15" spans="1:14" ht="12.75" customHeight="1">
      <c r="A15" s="32"/>
      <c r="B15" s="21"/>
      <c r="C15" s="39" t="s">
        <v>7</v>
      </c>
      <c r="D15" s="40"/>
      <c r="E15" s="41"/>
      <c r="F15" s="39"/>
      <c r="G15" s="45"/>
      <c r="H15" s="41"/>
      <c r="I15" s="39" t="s">
        <v>12</v>
      </c>
      <c r="J15" s="40"/>
      <c r="K15" s="41"/>
      <c r="L15" s="39" t="s">
        <v>7</v>
      </c>
      <c r="M15" s="40"/>
      <c r="N15" s="41"/>
    </row>
    <row r="16" spans="1:14" ht="12.75" customHeight="1">
      <c r="A16" s="32"/>
      <c r="B16" s="21"/>
      <c r="C16" s="39" t="s">
        <v>8</v>
      </c>
      <c r="D16" s="40"/>
      <c r="E16" s="41"/>
      <c r="F16" s="39"/>
      <c r="G16" s="45"/>
      <c r="H16" s="41"/>
      <c r="I16" s="46"/>
      <c r="J16" s="47"/>
      <c r="K16" s="48"/>
      <c r="L16" s="39" t="s">
        <v>13</v>
      </c>
      <c r="M16" s="40"/>
      <c r="N16" s="41"/>
    </row>
    <row r="17" spans="1:14" ht="12.75" customHeight="1">
      <c r="A17" s="32"/>
      <c r="B17" s="21"/>
      <c r="C17" s="42" t="s">
        <v>9</v>
      </c>
      <c r="D17" s="43"/>
      <c r="E17" s="44"/>
      <c r="F17" s="42"/>
      <c r="G17" s="43"/>
      <c r="H17" s="44"/>
      <c r="I17" s="49"/>
      <c r="J17" s="50"/>
      <c r="K17" s="51"/>
      <c r="L17" s="42" t="s">
        <v>9</v>
      </c>
      <c r="M17" s="43"/>
      <c r="N17" s="44"/>
    </row>
    <row r="18" spans="1:14" ht="12.75" customHeight="1">
      <c r="A18" s="32"/>
      <c r="B18" s="21"/>
      <c r="C18" s="31" t="s">
        <v>14</v>
      </c>
      <c r="D18" s="33" t="s">
        <v>15</v>
      </c>
      <c r="E18" s="34"/>
      <c r="F18" s="31" t="s">
        <v>14</v>
      </c>
      <c r="G18" s="33" t="s">
        <v>15</v>
      </c>
      <c r="H18" s="34"/>
      <c r="I18" s="31" t="s">
        <v>14</v>
      </c>
      <c r="J18" s="33" t="s">
        <v>15</v>
      </c>
      <c r="K18" s="34"/>
      <c r="L18" s="31" t="s">
        <v>14</v>
      </c>
      <c r="M18" s="33" t="s">
        <v>15</v>
      </c>
      <c r="N18" s="34"/>
    </row>
    <row r="19" spans="1:14" ht="18.75" customHeight="1">
      <c r="A19" s="32"/>
      <c r="B19" s="21"/>
      <c r="C19" s="32"/>
      <c r="D19" s="31" t="s">
        <v>33</v>
      </c>
      <c r="E19" s="35" t="s">
        <v>34</v>
      </c>
      <c r="F19" s="32"/>
      <c r="G19" s="31" t="s">
        <v>33</v>
      </c>
      <c r="H19" s="35" t="s">
        <v>34</v>
      </c>
      <c r="I19" s="32"/>
      <c r="J19" s="31" t="s">
        <v>33</v>
      </c>
      <c r="K19" s="35" t="s">
        <v>34</v>
      </c>
      <c r="L19" s="32"/>
      <c r="M19" s="31" t="s">
        <v>33</v>
      </c>
      <c r="N19" s="35" t="s">
        <v>34</v>
      </c>
    </row>
    <row r="20" spans="1:14" ht="18.75" customHeight="1">
      <c r="A20" s="32"/>
      <c r="B20" s="21"/>
      <c r="C20" s="32"/>
      <c r="D20" s="32"/>
      <c r="E20" s="36"/>
      <c r="F20" s="32"/>
      <c r="G20" s="32"/>
      <c r="H20" s="36"/>
      <c r="I20" s="32"/>
      <c r="J20" s="32"/>
      <c r="K20" s="36"/>
      <c r="L20" s="32"/>
      <c r="M20" s="32"/>
      <c r="N20" s="36"/>
    </row>
    <row r="21" spans="1:14" ht="18.75" customHeight="1">
      <c r="A21" s="32"/>
      <c r="B21" s="21"/>
      <c r="C21" s="32"/>
      <c r="D21" s="32"/>
      <c r="E21" s="36"/>
      <c r="F21" s="32"/>
      <c r="G21" s="32"/>
      <c r="H21" s="36"/>
      <c r="I21" s="32"/>
      <c r="J21" s="32"/>
      <c r="K21" s="36"/>
      <c r="L21" s="32"/>
      <c r="M21" s="32"/>
      <c r="N21" s="36"/>
    </row>
    <row r="22" spans="1:14" ht="18.75" customHeight="1">
      <c r="A22" s="32"/>
      <c r="B22" s="21"/>
      <c r="C22" s="32"/>
      <c r="D22" s="32"/>
      <c r="E22" s="36"/>
      <c r="F22" s="32"/>
      <c r="G22" s="32"/>
      <c r="H22" s="36"/>
      <c r="I22" s="32"/>
      <c r="J22" s="32"/>
      <c r="K22" s="36"/>
      <c r="L22" s="32"/>
      <c r="M22" s="32"/>
      <c r="N22" s="36"/>
    </row>
    <row r="23" spans="1:14" ht="18.75" customHeight="1">
      <c r="A23" s="54"/>
      <c r="B23" s="22"/>
      <c r="C23" s="54"/>
      <c r="D23" s="32"/>
      <c r="E23" s="36"/>
      <c r="F23" s="32"/>
      <c r="G23" s="32"/>
      <c r="H23" s="36"/>
      <c r="I23" s="32"/>
      <c r="J23" s="32"/>
      <c r="K23" s="36"/>
      <c r="L23" s="32"/>
      <c r="M23" s="32"/>
      <c r="N23" s="36"/>
    </row>
    <row r="24" spans="1:14" ht="12.75">
      <c r="A24" s="6">
        <v>1</v>
      </c>
      <c r="B24" s="5">
        <v>2</v>
      </c>
      <c r="C24" s="5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8">
        <v>13</v>
      </c>
      <c r="N24" s="8">
        <v>14</v>
      </c>
    </row>
    <row r="25" spans="1:14" ht="12.75">
      <c r="A25" s="20" t="s">
        <v>37</v>
      </c>
      <c r="B25" s="52">
        <f>B35</f>
        <v>5140951</v>
      </c>
      <c r="C25" s="17">
        <f>D25+E25</f>
        <v>2400</v>
      </c>
      <c r="D25" s="30">
        <f>D35</f>
        <v>0</v>
      </c>
      <c r="E25" s="17">
        <f>E35</f>
        <v>2400</v>
      </c>
      <c r="F25" s="30">
        <f>F35</f>
        <v>5642936</v>
      </c>
      <c r="G25" s="30">
        <v>585709</v>
      </c>
      <c r="H25" s="30">
        <f>H35</f>
        <v>1442150</v>
      </c>
      <c r="I25" s="30">
        <f>I35</f>
        <v>5642936</v>
      </c>
      <c r="J25" s="30">
        <f>J35</f>
        <v>4200786</v>
      </c>
      <c r="K25" s="30">
        <f>K35</f>
        <v>1442150</v>
      </c>
      <c r="L25" s="30">
        <f>L35</f>
        <v>0</v>
      </c>
      <c r="M25" s="30"/>
      <c r="N25" s="17"/>
    </row>
    <row r="26" spans="1:14" ht="12.75">
      <c r="A26" s="21"/>
      <c r="B26" s="53"/>
      <c r="C26" s="18"/>
      <c r="D26" s="30"/>
      <c r="E26" s="18"/>
      <c r="F26" s="30"/>
      <c r="G26" s="30"/>
      <c r="H26" s="30"/>
      <c r="I26" s="30"/>
      <c r="J26" s="30"/>
      <c r="K26" s="30"/>
      <c r="L26" s="30"/>
      <c r="M26" s="30"/>
      <c r="N26" s="18"/>
    </row>
    <row r="27" spans="1:14" ht="12.75">
      <c r="A27" s="21"/>
      <c r="B27" s="53"/>
      <c r="C27" s="18"/>
      <c r="D27" s="30"/>
      <c r="E27" s="18"/>
      <c r="F27" s="30"/>
      <c r="G27" s="30"/>
      <c r="H27" s="30"/>
      <c r="I27" s="30"/>
      <c r="J27" s="30"/>
      <c r="K27" s="30"/>
      <c r="L27" s="30"/>
      <c r="M27" s="30"/>
      <c r="N27" s="18"/>
    </row>
    <row r="28" spans="1:14" ht="12.75">
      <c r="A28" s="21"/>
      <c r="B28" s="53"/>
      <c r="C28" s="18"/>
      <c r="D28" s="30"/>
      <c r="E28" s="18"/>
      <c r="F28" s="30"/>
      <c r="G28" s="30"/>
      <c r="H28" s="30"/>
      <c r="I28" s="30"/>
      <c r="J28" s="30"/>
      <c r="K28" s="30"/>
      <c r="L28" s="30"/>
      <c r="M28" s="30"/>
      <c r="N28" s="18"/>
    </row>
    <row r="29" spans="1:14" ht="0.75" customHeight="1">
      <c r="A29" s="21"/>
      <c r="B29" s="10"/>
      <c r="C29" s="18"/>
      <c r="D29" s="30"/>
      <c r="E29" s="18"/>
      <c r="F29" s="30"/>
      <c r="G29" s="30"/>
      <c r="H29" s="30"/>
      <c r="I29" s="30"/>
      <c r="J29" s="30"/>
      <c r="K29" s="30"/>
      <c r="L29" s="30"/>
      <c r="M29" s="30"/>
      <c r="N29" s="18"/>
    </row>
    <row r="30" spans="1:14" ht="6" customHeight="1" hidden="1">
      <c r="A30" s="21"/>
      <c r="B30" s="10"/>
      <c r="C30" s="18"/>
      <c r="D30" s="30"/>
      <c r="E30" s="18"/>
      <c r="F30" s="30"/>
      <c r="G30" s="30"/>
      <c r="H30" s="30"/>
      <c r="I30" s="30"/>
      <c r="J30" s="30"/>
      <c r="K30" s="30"/>
      <c r="L30" s="30"/>
      <c r="M30" s="30"/>
      <c r="N30" s="18"/>
    </row>
    <row r="31" spans="1:14" ht="12.75" customHeight="1" hidden="1">
      <c r="A31" s="21"/>
      <c r="B31" s="10"/>
      <c r="C31" s="18"/>
      <c r="D31" s="30"/>
      <c r="E31" s="18"/>
      <c r="F31" s="30"/>
      <c r="G31" s="30"/>
      <c r="H31" s="30"/>
      <c r="I31" s="30"/>
      <c r="J31" s="30"/>
      <c r="K31" s="30"/>
      <c r="L31" s="30"/>
      <c r="M31" s="30"/>
      <c r="N31" s="18"/>
    </row>
    <row r="32" spans="1:14" ht="12.75" customHeight="1" hidden="1">
      <c r="A32" s="21"/>
      <c r="B32" s="10"/>
      <c r="C32" s="18"/>
      <c r="D32" s="30"/>
      <c r="E32" s="18"/>
      <c r="F32" s="30"/>
      <c r="G32" s="30"/>
      <c r="H32" s="30"/>
      <c r="I32" s="30"/>
      <c r="J32" s="30"/>
      <c r="K32" s="30"/>
      <c r="L32" s="30"/>
      <c r="M32" s="30"/>
      <c r="N32" s="18"/>
    </row>
    <row r="33" spans="1:14" ht="12.75" customHeight="1" hidden="1">
      <c r="A33" s="21"/>
      <c r="B33" s="10"/>
      <c r="C33" s="18"/>
      <c r="D33" s="30"/>
      <c r="E33" s="18"/>
      <c r="F33" s="30"/>
      <c r="G33" s="30"/>
      <c r="H33" s="30"/>
      <c r="I33" s="30"/>
      <c r="J33" s="30"/>
      <c r="K33" s="30"/>
      <c r="L33" s="30"/>
      <c r="M33" s="30"/>
      <c r="N33" s="18"/>
    </row>
    <row r="34" spans="1:14" ht="12.75" customHeight="1" hidden="1">
      <c r="A34" s="22"/>
      <c r="B34" s="10"/>
      <c r="C34" s="19"/>
      <c r="D34" s="30"/>
      <c r="E34" s="19"/>
      <c r="F34" s="30"/>
      <c r="G34" s="30"/>
      <c r="H34" s="30"/>
      <c r="I34" s="30"/>
      <c r="J34" s="30"/>
      <c r="K34" s="30"/>
      <c r="L34" s="30"/>
      <c r="M34" s="30"/>
      <c r="N34" s="19"/>
    </row>
    <row r="35" spans="1:14" ht="12.75">
      <c r="A35" s="20" t="s">
        <v>25</v>
      </c>
      <c r="B35" s="17">
        <v>5140951</v>
      </c>
      <c r="C35" s="17">
        <f>D35+E35</f>
        <v>2400</v>
      </c>
      <c r="D35" s="17">
        <v>0</v>
      </c>
      <c r="E35" s="17">
        <v>2400</v>
      </c>
      <c r="F35" s="28">
        <f>G35+H35</f>
        <v>5642936</v>
      </c>
      <c r="G35" s="25">
        <v>4200786</v>
      </c>
      <c r="H35" s="25">
        <v>1442150</v>
      </c>
      <c r="I35" s="25">
        <f>J35+K35</f>
        <v>5642936</v>
      </c>
      <c r="J35" s="25">
        <v>4200786</v>
      </c>
      <c r="K35" s="25">
        <v>1442150</v>
      </c>
      <c r="L35" s="17">
        <f>M35+N35</f>
        <v>0</v>
      </c>
      <c r="M35" s="17"/>
      <c r="N35" s="17"/>
    </row>
    <row r="36" spans="1:14" ht="29.25" customHeight="1">
      <c r="A36" s="22"/>
      <c r="B36" s="19"/>
      <c r="C36" s="19"/>
      <c r="D36" s="19"/>
      <c r="E36" s="19"/>
      <c r="F36" s="29"/>
      <c r="G36" s="26"/>
      <c r="H36" s="26"/>
      <c r="I36" s="26"/>
      <c r="J36" s="26"/>
      <c r="K36" s="26"/>
      <c r="L36" s="19"/>
      <c r="M36" s="19"/>
      <c r="N36" s="19"/>
    </row>
    <row r="37" spans="1:14" ht="12.75">
      <c r="A37" s="20" t="s">
        <v>22</v>
      </c>
      <c r="B37" s="25"/>
      <c r="C37" s="25"/>
      <c r="D37" s="25"/>
      <c r="E37" s="25"/>
      <c r="F37" s="28"/>
      <c r="G37" s="25"/>
      <c r="H37" s="25"/>
      <c r="I37" s="25"/>
      <c r="J37" s="25"/>
      <c r="K37" s="25"/>
      <c r="L37" s="17"/>
      <c r="M37" s="17"/>
      <c r="N37" s="17"/>
    </row>
    <row r="38" spans="1:14" ht="12.75">
      <c r="A38" s="22"/>
      <c r="B38" s="26"/>
      <c r="C38" s="26"/>
      <c r="D38" s="26"/>
      <c r="E38" s="26"/>
      <c r="F38" s="29"/>
      <c r="G38" s="26"/>
      <c r="H38" s="26"/>
      <c r="I38" s="26"/>
      <c r="J38" s="26"/>
      <c r="K38" s="26"/>
      <c r="L38" s="19"/>
      <c r="M38" s="19"/>
      <c r="N38" s="19"/>
    </row>
    <row r="39" spans="1:14" ht="12.75">
      <c r="A39" s="20" t="s">
        <v>38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2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4.5" customHeight="1">
      <c r="A41" s="2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2.25" customHeight="1" hidden="1">
      <c r="A42" s="2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2.75" hidden="1">
      <c r="A43" s="2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.75">
      <c r="A44" s="8" t="s">
        <v>16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8" t="s">
        <v>17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23" t="s">
        <v>23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6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3" t="s">
        <v>39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.7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2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4.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2.25" customHeight="1" hidden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.75" hidden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.75">
      <c r="A54" s="8" t="s">
        <v>18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8" t="s">
        <v>19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.75">
      <c r="A56" s="23" t="s">
        <v>24</v>
      </c>
      <c r="B56" s="17">
        <f>B66+B68+B69+B70+B71+B77+B72+B73+B74+B67+B75+B76</f>
        <v>691596.77</v>
      </c>
      <c r="C56" s="17">
        <f>C66+C67+C68+C69+C70+C71+C72+C73+C74+C77</f>
        <v>0</v>
      </c>
      <c r="D56" s="17"/>
      <c r="E56" s="17">
        <f>E66+E67+E68+E69+E71+E72+E73+E74+E77</f>
        <v>0</v>
      </c>
      <c r="F56" s="17">
        <f>F66+F68+F69+F70+F77+F71+F72+F73+F74+F67+F75+F76</f>
        <v>686672.3799999999</v>
      </c>
      <c r="G56" s="17">
        <f>G66+G67+G68+G69+G70+G71+G72+G73+G74+G75+G76+G77</f>
        <v>0</v>
      </c>
      <c r="H56" s="17">
        <f>H66+H67+H68+H69+H70+H71+H72+H73+H74+H75+H76+H77</f>
        <v>686672.38</v>
      </c>
      <c r="I56" s="17">
        <f>I66+I68+I69+I70+I71+I77+I74+I72+I73</f>
        <v>685262.3799999999</v>
      </c>
      <c r="J56" s="17">
        <f>J71</f>
        <v>0</v>
      </c>
      <c r="K56" s="17">
        <f>K66+K68+K69+K70+K71+K77+K72+K73+K74</f>
        <v>685262.3799999999</v>
      </c>
      <c r="L56" s="17">
        <f>L66+L68+L69+L70+L71+L77+L72+L73+L67+L74+L75+L76</f>
        <v>4924.389999999999</v>
      </c>
      <c r="M56" s="17">
        <f>M66+M68+M69+M70+M71+M77</f>
        <v>0</v>
      </c>
      <c r="N56" s="17">
        <f>N66+N68+N69+N70+N71+N77+N72+N73+N67+N74+N75+N76</f>
        <v>4924.389999999999</v>
      </c>
    </row>
    <row r="57" spans="1:14" ht="12.75">
      <c r="A57" s="2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.75">
      <c r="A59" s="2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20.25" customHeight="1">
      <c r="A60" s="2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25.5" customHeight="1" hidden="1">
      <c r="A61" s="23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0.75" customHeight="1" hidden="1">
      <c r="A62" s="2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 customHeight="1" hidden="1">
      <c r="A63" s="2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.75" customHeight="1" hidden="1">
      <c r="A64" s="2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2.75" customHeight="1" hidden="1">
      <c r="A65" s="2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45" customHeight="1">
      <c r="A66" s="8" t="s">
        <v>26</v>
      </c>
      <c r="B66" s="11">
        <v>88935.63</v>
      </c>
      <c r="C66" s="11">
        <f aca="true" t="shared" si="0" ref="C66:C74">E66</f>
        <v>0</v>
      </c>
      <c r="D66" s="11"/>
      <c r="E66" s="11">
        <v>0</v>
      </c>
      <c r="F66" s="11">
        <f aca="true" t="shared" si="1" ref="F66:F77">G66+H66</f>
        <v>84011.24</v>
      </c>
      <c r="G66" s="11"/>
      <c r="H66" s="11">
        <v>84011.24</v>
      </c>
      <c r="I66" s="11">
        <f aca="true" t="shared" si="2" ref="I66:I77">J66+K66</f>
        <v>84011.24</v>
      </c>
      <c r="J66" s="11"/>
      <c r="K66" s="11">
        <v>84011.24</v>
      </c>
      <c r="L66" s="11">
        <f>SUM(M66:N66)</f>
        <v>4924.389999999999</v>
      </c>
      <c r="M66" s="11">
        <f aca="true" t="shared" si="3" ref="M66:M74">G66-J66</f>
        <v>0</v>
      </c>
      <c r="N66" s="11">
        <f>B66-F66</f>
        <v>4924.389999999999</v>
      </c>
    </row>
    <row r="67" spans="1:14" ht="52.5" customHeight="1">
      <c r="A67" s="6" t="s">
        <v>41</v>
      </c>
      <c r="B67" s="11">
        <v>1410</v>
      </c>
      <c r="C67" s="11">
        <f t="shared" si="0"/>
        <v>0</v>
      </c>
      <c r="D67" s="11"/>
      <c r="E67" s="11"/>
      <c r="F67" s="11">
        <f t="shared" si="1"/>
        <v>1410</v>
      </c>
      <c r="G67" s="11"/>
      <c r="H67" s="11">
        <v>1410</v>
      </c>
      <c r="I67" s="11">
        <f t="shared" si="2"/>
        <v>1410</v>
      </c>
      <c r="J67" s="11"/>
      <c r="K67" s="11">
        <v>1410</v>
      </c>
      <c r="L67" s="11">
        <f aca="true" t="shared" si="4" ref="L67:L77">E67+F67-I67</f>
        <v>0</v>
      </c>
      <c r="M67" s="11">
        <f t="shared" si="3"/>
        <v>0</v>
      </c>
      <c r="N67" s="11">
        <f aca="true" t="shared" si="5" ref="N67:N77">E67+H67-K67</f>
        <v>0</v>
      </c>
    </row>
    <row r="68" spans="1:14" ht="32.25" customHeight="1">
      <c r="A68" s="6" t="s">
        <v>27</v>
      </c>
      <c r="B68" s="12">
        <v>36200</v>
      </c>
      <c r="C68" s="11">
        <f t="shared" si="0"/>
        <v>0</v>
      </c>
      <c r="D68" s="12"/>
      <c r="E68" s="12">
        <v>0</v>
      </c>
      <c r="F68" s="11">
        <f t="shared" si="1"/>
        <v>36200</v>
      </c>
      <c r="G68" s="12"/>
      <c r="H68" s="11">
        <v>36200</v>
      </c>
      <c r="I68" s="11">
        <f t="shared" si="2"/>
        <v>36200</v>
      </c>
      <c r="J68" s="12"/>
      <c r="K68" s="12">
        <v>36200</v>
      </c>
      <c r="L68" s="11">
        <f t="shared" si="4"/>
        <v>0</v>
      </c>
      <c r="M68" s="11">
        <f t="shared" si="3"/>
        <v>0</v>
      </c>
      <c r="N68" s="11">
        <f t="shared" si="5"/>
        <v>0</v>
      </c>
    </row>
    <row r="69" spans="1:14" ht="32.25" customHeight="1">
      <c r="A69" s="6" t="s">
        <v>43</v>
      </c>
      <c r="B69" s="12">
        <v>57392</v>
      </c>
      <c r="C69" s="11">
        <f t="shared" si="0"/>
        <v>0</v>
      </c>
      <c r="D69" s="12"/>
      <c r="E69" s="12">
        <v>0</v>
      </c>
      <c r="F69" s="11">
        <f t="shared" si="1"/>
        <v>57392</v>
      </c>
      <c r="G69" s="12"/>
      <c r="H69" s="11">
        <v>57392</v>
      </c>
      <c r="I69" s="11">
        <f t="shared" si="2"/>
        <v>57392</v>
      </c>
      <c r="J69" s="12"/>
      <c r="K69" s="12">
        <v>57392</v>
      </c>
      <c r="L69" s="11">
        <f t="shared" si="4"/>
        <v>0</v>
      </c>
      <c r="M69" s="11">
        <f t="shared" si="3"/>
        <v>0</v>
      </c>
      <c r="N69" s="11">
        <f t="shared" si="5"/>
        <v>0</v>
      </c>
    </row>
    <row r="70" spans="1:14" ht="32.25" customHeight="1">
      <c r="A70" s="9" t="s">
        <v>28</v>
      </c>
      <c r="B70" s="12">
        <v>220000</v>
      </c>
      <c r="C70" s="11">
        <f t="shared" si="0"/>
        <v>0</v>
      </c>
      <c r="D70" s="12"/>
      <c r="E70" s="12"/>
      <c r="F70" s="11">
        <f t="shared" si="1"/>
        <v>220000</v>
      </c>
      <c r="G70" s="12"/>
      <c r="H70" s="11">
        <v>220000</v>
      </c>
      <c r="I70" s="11">
        <f t="shared" si="2"/>
        <v>220000</v>
      </c>
      <c r="J70" s="12"/>
      <c r="K70" s="12">
        <v>220000</v>
      </c>
      <c r="L70" s="11">
        <f t="shared" si="4"/>
        <v>0</v>
      </c>
      <c r="M70" s="11">
        <f t="shared" si="3"/>
        <v>0</v>
      </c>
      <c r="N70" s="11">
        <f t="shared" si="5"/>
        <v>0</v>
      </c>
    </row>
    <row r="71" spans="1:14" ht="21.75" customHeight="1">
      <c r="A71" s="6" t="s">
        <v>29</v>
      </c>
      <c r="B71" s="12">
        <v>48781.6</v>
      </c>
      <c r="C71" s="11">
        <f t="shared" si="0"/>
        <v>0</v>
      </c>
      <c r="D71" s="12"/>
      <c r="E71" s="12"/>
      <c r="F71" s="11">
        <f t="shared" si="1"/>
        <v>48781.6</v>
      </c>
      <c r="G71" s="12"/>
      <c r="H71" s="11">
        <v>48781.6</v>
      </c>
      <c r="I71" s="11">
        <f t="shared" si="2"/>
        <v>48781.6</v>
      </c>
      <c r="J71" s="12"/>
      <c r="K71" s="12">
        <v>48781.6</v>
      </c>
      <c r="L71" s="11">
        <f t="shared" si="4"/>
        <v>0</v>
      </c>
      <c r="M71" s="11">
        <f t="shared" si="3"/>
        <v>0</v>
      </c>
      <c r="N71" s="11">
        <f t="shared" si="5"/>
        <v>0</v>
      </c>
    </row>
    <row r="72" spans="1:14" ht="25.5">
      <c r="A72" s="6" t="s">
        <v>30</v>
      </c>
      <c r="B72" s="12">
        <v>116730.18</v>
      </c>
      <c r="C72" s="11">
        <f t="shared" si="0"/>
        <v>0</v>
      </c>
      <c r="D72" s="12"/>
      <c r="E72" s="12"/>
      <c r="F72" s="11">
        <f t="shared" si="1"/>
        <v>116730.18</v>
      </c>
      <c r="G72" s="12"/>
      <c r="H72" s="11">
        <v>116730.18</v>
      </c>
      <c r="I72" s="11">
        <f t="shared" si="2"/>
        <v>116730.18</v>
      </c>
      <c r="J72" s="12"/>
      <c r="K72" s="12">
        <v>116730.18</v>
      </c>
      <c r="L72" s="11">
        <f t="shared" si="4"/>
        <v>0</v>
      </c>
      <c r="M72" s="11">
        <f t="shared" si="3"/>
        <v>0</v>
      </c>
      <c r="N72" s="11">
        <f t="shared" si="5"/>
        <v>0</v>
      </c>
    </row>
    <row r="73" spans="1:14" ht="25.5">
      <c r="A73" s="6" t="s">
        <v>36</v>
      </c>
      <c r="B73" s="12">
        <v>0</v>
      </c>
      <c r="C73" s="11">
        <f t="shared" si="0"/>
        <v>0</v>
      </c>
      <c r="D73" s="12"/>
      <c r="E73" s="12"/>
      <c r="F73" s="11">
        <f t="shared" si="1"/>
        <v>0</v>
      </c>
      <c r="G73" s="12"/>
      <c r="H73" s="11">
        <v>0</v>
      </c>
      <c r="I73" s="11">
        <f t="shared" si="2"/>
        <v>0</v>
      </c>
      <c r="J73" s="12"/>
      <c r="K73" s="12">
        <v>0</v>
      </c>
      <c r="L73" s="11">
        <f t="shared" si="4"/>
        <v>0</v>
      </c>
      <c r="M73" s="11">
        <f t="shared" si="3"/>
        <v>0</v>
      </c>
      <c r="N73" s="11">
        <f t="shared" si="5"/>
        <v>0</v>
      </c>
    </row>
    <row r="74" spans="1:14" ht="38.25">
      <c r="A74" s="9" t="s">
        <v>40</v>
      </c>
      <c r="B74" s="12">
        <v>0</v>
      </c>
      <c r="C74" s="11">
        <f t="shared" si="0"/>
        <v>0</v>
      </c>
      <c r="D74" s="12"/>
      <c r="E74" s="12"/>
      <c r="F74" s="11">
        <f t="shared" si="1"/>
        <v>0</v>
      </c>
      <c r="G74" s="12"/>
      <c r="H74" s="11">
        <v>0</v>
      </c>
      <c r="I74" s="11">
        <f t="shared" si="2"/>
        <v>0</v>
      </c>
      <c r="J74" s="12"/>
      <c r="K74" s="12">
        <v>0</v>
      </c>
      <c r="L74" s="11">
        <f t="shared" si="4"/>
        <v>0</v>
      </c>
      <c r="M74" s="11">
        <f t="shared" si="3"/>
        <v>0</v>
      </c>
      <c r="N74" s="11">
        <f t="shared" si="5"/>
        <v>0</v>
      </c>
    </row>
    <row r="75" spans="1:14" ht="12.75">
      <c r="A75" s="14" t="s">
        <v>45</v>
      </c>
      <c r="B75" s="12">
        <v>0</v>
      </c>
      <c r="C75" s="11"/>
      <c r="D75" s="12"/>
      <c r="E75" s="12"/>
      <c r="F75" s="11">
        <f t="shared" si="1"/>
        <v>0</v>
      </c>
      <c r="G75" s="12">
        <v>0</v>
      </c>
      <c r="H75" s="11">
        <v>0</v>
      </c>
      <c r="I75" s="11">
        <f t="shared" si="2"/>
        <v>0</v>
      </c>
      <c r="J75" s="12">
        <v>0</v>
      </c>
      <c r="K75" s="12">
        <v>0</v>
      </c>
      <c r="L75" s="11">
        <f t="shared" si="4"/>
        <v>0</v>
      </c>
      <c r="M75" s="11">
        <v>0</v>
      </c>
      <c r="N75" s="11">
        <f t="shared" si="5"/>
        <v>0</v>
      </c>
    </row>
    <row r="76" spans="1:14" ht="12.75">
      <c r="A76" s="14" t="s">
        <v>42</v>
      </c>
      <c r="B76" s="12">
        <v>0</v>
      </c>
      <c r="C76" s="11"/>
      <c r="D76" s="12"/>
      <c r="E76" s="12"/>
      <c r="F76" s="11">
        <f t="shared" si="1"/>
        <v>0</v>
      </c>
      <c r="G76" s="12">
        <v>0</v>
      </c>
      <c r="H76" s="11">
        <v>0</v>
      </c>
      <c r="I76" s="11">
        <f t="shared" si="2"/>
        <v>0</v>
      </c>
      <c r="J76" s="12">
        <v>0</v>
      </c>
      <c r="K76" s="12">
        <v>0</v>
      </c>
      <c r="L76" s="11">
        <f t="shared" si="4"/>
        <v>0</v>
      </c>
      <c r="M76" s="11">
        <f>G76-J76</f>
        <v>0</v>
      </c>
      <c r="N76" s="11">
        <f t="shared" si="5"/>
        <v>0</v>
      </c>
    </row>
    <row r="77" spans="1:14" ht="38.25">
      <c r="A77" s="6" t="s">
        <v>44</v>
      </c>
      <c r="B77" s="12">
        <v>122147.36</v>
      </c>
      <c r="C77" s="11">
        <f>E77</f>
        <v>0</v>
      </c>
      <c r="D77" s="12"/>
      <c r="E77" s="12"/>
      <c r="F77" s="11">
        <f t="shared" si="1"/>
        <v>122147.36</v>
      </c>
      <c r="G77" s="12"/>
      <c r="H77" s="11">
        <v>122147.36</v>
      </c>
      <c r="I77" s="11">
        <f t="shared" si="2"/>
        <v>122147.36</v>
      </c>
      <c r="J77" s="12"/>
      <c r="K77" s="12">
        <v>122147.36</v>
      </c>
      <c r="L77" s="11">
        <f t="shared" si="4"/>
        <v>0</v>
      </c>
      <c r="M77" s="11">
        <f>G77-J77</f>
        <v>0</v>
      </c>
      <c r="N77" s="11">
        <f t="shared" si="5"/>
        <v>0</v>
      </c>
    </row>
    <row r="78" spans="1:14" ht="12.75">
      <c r="A78" s="7" t="s">
        <v>32</v>
      </c>
      <c r="B78" s="13">
        <f>B25+B39+B56</f>
        <v>5832547.77</v>
      </c>
      <c r="C78" s="13">
        <f>C25+C39+C56</f>
        <v>2400</v>
      </c>
      <c r="D78" s="13">
        <f>D25+D39+D56</f>
        <v>0</v>
      </c>
      <c r="E78" s="13">
        <f>E25+E39+E56</f>
        <v>2400</v>
      </c>
      <c r="F78" s="12">
        <f aca="true" t="shared" si="6" ref="F78:N78">F56+F39+F25</f>
        <v>6329608.38</v>
      </c>
      <c r="G78" s="12">
        <f t="shared" si="6"/>
        <v>585709</v>
      </c>
      <c r="H78" s="12">
        <f t="shared" si="6"/>
        <v>2128822.38</v>
      </c>
      <c r="I78" s="12">
        <f t="shared" si="6"/>
        <v>6328198.38</v>
      </c>
      <c r="J78" s="12">
        <f t="shared" si="6"/>
        <v>4200786</v>
      </c>
      <c r="K78" s="12">
        <f t="shared" si="6"/>
        <v>2127412.38</v>
      </c>
      <c r="L78" s="12">
        <f t="shared" si="6"/>
        <v>4924.389999999999</v>
      </c>
      <c r="M78" s="12">
        <f t="shared" si="6"/>
        <v>0</v>
      </c>
      <c r="N78" s="12">
        <f t="shared" si="6"/>
        <v>4924.389999999999</v>
      </c>
    </row>
    <row r="79" ht="12.75">
      <c r="A79" s="3"/>
    </row>
    <row r="80" ht="12.75">
      <c r="A80" s="2" t="s">
        <v>20</v>
      </c>
    </row>
    <row r="81" ht="12.75">
      <c r="A81" s="2" t="s">
        <v>54</v>
      </c>
    </row>
    <row r="82" ht="12.75">
      <c r="A82" s="2" t="s">
        <v>48</v>
      </c>
    </row>
    <row r="83" ht="12.75">
      <c r="A83" s="2"/>
    </row>
    <row r="84" ht="12.75">
      <c r="A84" s="2" t="s">
        <v>50</v>
      </c>
    </row>
    <row r="85" ht="12.75">
      <c r="A85" s="2" t="s">
        <v>49</v>
      </c>
    </row>
    <row r="86" ht="12.75">
      <c r="A86" s="2"/>
    </row>
    <row r="87" ht="12.75">
      <c r="A87" s="2" t="s">
        <v>21</v>
      </c>
    </row>
    <row r="89" ht="12.75">
      <c r="A89" s="6"/>
    </row>
  </sheetData>
  <mergeCells count="135">
    <mergeCell ref="A3:L3"/>
    <mergeCell ref="A4:L4"/>
    <mergeCell ref="A5:M5"/>
    <mergeCell ref="A6:M6"/>
    <mergeCell ref="F56:F65"/>
    <mergeCell ref="A39:A43"/>
    <mergeCell ref="A46:A47"/>
    <mergeCell ref="A48:A53"/>
    <mergeCell ref="A56:A65"/>
    <mergeCell ref="B56:B65"/>
    <mergeCell ref="C56:C65"/>
    <mergeCell ref="D56:D65"/>
    <mergeCell ref="E56:E65"/>
    <mergeCell ref="B48:B53"/>
    <mergeCell ref="A7:J7"/>
    <mergeCell ref="A35:A36"/>
    <mergeCell ref="A25:A34"/>
    <mergeCell ref="A37:A38"/>
    <mergeCell ref="A8:M8"/>
    <mergeCell ref="K37:K38"/>
    <mergeCell ref="L37:L38"/>
    <mergeCell ref="M37:M38"/>
    <mergeCell ref="J37:J38"/>
    <mergeCell ref="J35:J36"/>
    <mergeCell ref="N48:N53"/>
    <mergeCell ref="G56:G65"/>
    <mergeCell ref="H56:H65"/>
    <mergeCell ref="I56:I65"/>
    <mergeCell ref="N56:N65"/>
    <mergeCell ref="J56:J65"/>
    <mergeCell ref="K56:K65"/>
    <mergeCell ref="L56:L65"/>
    <mergeCell ref="M56:M65"/>
    <mergeCell ref="J48:J53"/>
    <mergeCell ref="L48:L53"/>
    <mergeCell ref="M48:M53"/>
    <mergeCell ref="F48:F53"/>
    <mergeCell ref="G48:G53"/>
    <mergeCell ref="H48:H53"/>
    <mergeCell ref="I48:I53"/>
    <mergeCell ref="C48:C53"/>
    <mergeCell ref="D48:D53"/>
    <mergeCell ref="E48:E53"/>
    <mergeCell ref="K46:K47"/>
    <mergeCell ref="F46:F47"/>
    <mergeCell ref="G46:G47"/>
    <mergeCell ref="H46:H47"/>
    <mergeCell ref="I46:I47"/>
    <mergeCell ref="J46:J47"/>
    <mergeCell ref="K48:K53"/>
    <mergeCell ref="L46:L47"/>
    <mergeCell ref="M46:M47"/>
    <mergeCell ref="N46:N47"/>
    <mergeCell ref="N39:N43"/>
    <mergeCell ref="B46:B47"/>
    <mergeCell ref="C46:C47"/>
    <mergeCell ref="D46:D47"/>
    <mergeCell ref="E46:E47"/>
    <mergeCell ref="J39:J43"/>
    <mergeCell ref="K39:K43"/>
    <mergeCell ref="L39:L43"/>
    <mergeCell ref="M39:M43"/>
    <mergeCell ref="F39:F43"/>
    <mergeCell ref="G39:G43"/>
    <mergeCell ref="H39:H43"/>
    <mergeCell ref="I39:I43"/>
    <mergeCell ref="B39:B43"/>
    <mergeCell ref="C39:C43"/>
    <mergeCell ref="D39:D43"/>
    <mergeCell ref="E39:E43"/>
    <mergeCell ref="N37:N38"/>
    <mergeCell ref="N35:N36"/>
    <mergeCell ref="B37:B38"/>
    <mergeCell ref="C37:C38"/>
    <mergeCell ref="D37:D38"/>
    <mergeCell ref="E37:E38"/>
    <mergeCell ref="F37:F38"/>
    <mergeCell ref="G37:G38"/>
    <mergeCell ref="H37:H38"/>
    <mergeCell ref="I37:I38"/>
    <mergeCell ref="K35:K36"/>
    <mergeCell ref="L35:L36"/>
    <mergeCell ref="M35:M36"/>
    <mergeCell ref="F35:F36"/>
    <mergeCell ref="G35:G36"/>
    <mergeCell ref="H35:H36"/>
    <mergeCell ref="I35:I36"/>
    <mergeCell ref="B35:B36"/>
    <mergeCell ref="C35:C36"/>
    <mergeCell ref="D35:D36"/>
    <mergeCell ref="E35:E36"/>
    <mergeCell ref="G25:G34"/>
    <mergeCell ref="H25:H34"/>
    <mergeCell ref="I25:I34"/>
    <mergeCell ref="J25:J34"/>
    <mergeCell ref="C25:C34"/>
    <mergeCell ref="D25:D34"/>
    <mergeCell ref="E25:E34"/>
    <mergeCell ref="F25:F34"/>
    <mergeCell ref="L18:L23"/>
    <mergeCell ref="M18:N18"/>
    <mergeCell ref="N25:N34"/>
    <mergeCell ref="K25:K34"/>
    <mergeCell ref="L25:L34"/>
    <mergeCell ref="M25:M34"/>
    <mergeCell ref="M19:M23"/>
    <mergeCell ref="N19:N23"/>
    <mergeCell ref="L14:N14"/>
    <mergeCell ref="L15:N15"/>
    <mergeCell ref="L16:N16"/>
    <mergeCell ref="L17:N17"/>
    <mergeCell ref="F14:H17"/>
    <mergeCell ref="I14:K14"/>
    <mergeCell ref="I15:K15"/>
    <mergeCell ref="I16:K16"/>
    <mergeCell ref="I17:K17"/>
    <mergeCell ref="B25:B28"/>
    <mergeCell ref="A14:A23"/>
    <mergeCell ref="C14:E14"/>
    <mergeCell ref="C15:E15"/>
    <mergeCell ref="C16:E16"/>
    <mergeCell ref="C17:E17"/>
    <mergeCell ref="C18:C23"/>
    <mergeCell ref="D18:E18"/>
    <mergeCell ref="B14:B23"/>
    <mergeCell ref="D19:D23"/>
    <mergeCell ref="E19:E23"/>
    <mergeCell ref="G19:G23"/>
    <mergeCell ref="H19:H23"/>
    <mergeCell ref="J19:J23"/>
    <mergeCell ref="F18:F23"/>
    <mergeCell ref="G18:H18"/>
    <mergeCell ref="I18:I23"/>
    <mergeCell ref="J18:K18"/>
    <mergeCell ref="K19:K23"/>
  </mergeCells>
  <printOptions/>
  <pageMargins left="0.75" right="0.75" top="0.47" bottom="0.46" header="0.56" footer="0.3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89"/>
  <sheetViews>
    <sheetView zoomScale="75" zoomScaleNormal="75" workbookViewId="0" topLeftCell="C55">
      <selection activeCell="N37" sqref="N37:N38"/>
    </sheetView>
  </sheetViews>
  <sheetFormatPr defaultColWidth="9.00390625" defaultRowHeight="12.75"/>
  <cols>
    <col min="1" max="1" width="45.75390625" style="0" customWidth="1"/>
    <col min="2" max="2" width="11.875" style="0" customWidth="1"/>
    <col min="3" max="3" width="10.75390625" style="0" customWidth="1"/>
    <col min="4" max="5" width="10.00390625" style="0" customWidth="1"/>
    <col min="6" max="6" width="12.125" style="0" customWidth="1"/>
    <col min="7" max="7" width="12.125" style="0" bestFit="1" customWidth="1"/>
    <col min="8" max="9" width="13.25390625" style="0" bestFit="1" customWidth="1"/>
    <col min="10" max="10" width="12.25390625" style="0" customWidth="1"/>
    <col min="11" max="11" width="12.125" style="0" bestFit="1" customWidth="1"/>
    <col min="12" max="12" width="12.00390625" style="0" customWidth="1"/>
    <col min="13" max="13" width="11.00390625" style="0" customWidth="1"/>
    <col min="14" max="14" width="12.625" style="0" customWidth="1"/>
  </cols>
  <sheetData>
    <row r="1" ht="12.75" hidden="1"/>
    <row r="2" ht="17.25" hidden="1">
      <c r="A2" s="1"/>
    </row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.7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6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0" ht="12.7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3" ht="12.75">
      <c r="A8" s="16" t="s">
        <v>59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12.75">
      <c r="A9" s="3"/>
    </row>
    <row r="10" ht="14.25" customHeight="1">
      <c r="A10" s="3" t="s">
        <v>3</v>
      </c>
    </row>
    <row r="11" ht="12.75" customHeight="1">
      <c r="A11" s="3" t="s">
        <v>4</v>
      </c>
    </row>
    <row r="12" ht="12.75">
      <c r="A12" s="3"/>
    </row>
    <row r="13" ht="12.75">
      <c r="A13" s="4" t="s">
        <v>35</v>
      </c>
    </row>
    <row r="14" spans="1:14" ht="12.75" customHeight="1">
      <c r="A14" s="31" t="s">
        <v>5</v>
      </c>
      <c r="B14" s="20" t="s">
        <v>31</v>
      </c>
      <c r="C14" s="37" t="s">
        <v>6</v>
      </c>
      <c r="D14" s="38"/>
      <c r="E14" s="15"/>
      <c r="F14" s="37" t="s">
        <v>10</v>
      </c>
      <c r="G14" s="38"/>
      <c r="H14" s="15"/>
      <c r="I14" s="37" t="s">
        <v>11</v>
      </c>
      <c r="J14" s="38"/>
      <c r="K14" s="15"/>
      <c r="L14" s="37" t="s">
        <v>6</v>
      </c>
      <c r="M14" s="38"/>
      <c r="N14" s="15"/>
    </row>
    <row r="15" spans="1:14" ht="12.75" customHeight="1">
      <c r="A15" s="32"/>
      <c r="B15" s="21"/>
      <c r="C15" s="39" t="s">
        <v>7</v>
      </c>
      <c r="D15" s="40"/>
      <c r="E15" s="41"/>
      <c r="F15" s="39"/>
      <c r="G15" s="45"/>
      <c r="H15" s="41"/>
      <c r="I15" s="39" t="s">
        <v>12</v>
      </c>
      <c r="J15" s="40"/>
      <c r="K15" s="41"/>
      <c r="L15" s="39" t="s">
        <v>7</v>
      </c>
      <c r="M15" s="40"/>
      <c r="N15" s="41"/>
    </row>
    <row r="16" spans="1:14" ht="12.75" customHeight="1">
      <c r="A16" s="32"/>
      <c r="B16" s="21"/>
      <c r="C16" s="39" t="s">
        <v>8</v>
      </c>
      <c r="D16" s="40"/>
      <c r="E16" s="41"/>
      <c r="F16" s="39"/>
      <c r="G16" s="45"/>
      <c r="H16" s="41"/>
      <c r="I16" s="46"/>
      <c r="J16" s="47"/>
      <c r="K16" s="48"/>
      <c r="L16" s="39" t="s">
        <v>13</v>
      </c>
      <c r="M16" s="40"/>
      <c r="N16" s="41"/>
    </row>
    <row r="17" spans="1:14" ht="12.75" customHeight="1">
      <c r="A17" s="32"/>
      <c r="B17" s="21"/>
      <c r="C17" s="42" t="s">
        <v>9</v>
      </c>
      <c r="D17" s="43"/>
      <c r="E17" s="44"/>
      <c r="F17" s="42"/>
      <c r="G17" s="43"/>
      <c r="H17" s="44"/>
      <c r="I17" s="49"/>
      <c r="J17" s="50"/>
      <c r="K17" s="51"/>
      <c r="L17" s="42" t="s">
        <v>9</v>
      </c>
      <c r="M17" s="43"/>
      <c r="N17" s="44"/>
    </row>
    <row r="18" spans="1:14" ht="12.75" customHeight="1">
      <c r="A18" s="32"/>
      <c r="B18" s="21"/>
      <c r="C18" s="31" t="s">
        <v>14</v>
      </c>
      <c r="D18" s="33" t="s">
        <v>15</v>
      </c>
      <c r="E18" s="34"/>
      <c r="F18" s="31" t="s">
        <v>14</v>
      </c>
      <c r="G18" s="33" t="s">
        <v>15</v>
      </c>
      <c r="H18" s="34"/>
      <c r="I18" s="31" t="s">
        <v>14</v>
      </c>
      <c r="J18" s="33" t="s">
        <v>15</v>
      </c>
      <c r="K18" s="34"/>
      <c r="L18" s="31" t="s">
        <v>14</v>
      </c>
      <c r="M18" s="33" t="s">
        <v>15</v>
      </c>
      <c r="N18" s="34"/>
    </row>
    <row r="19" spans="1:14" ht="18.75" customHeight="1">
      <c r="A19" s="32"/>
      <c r="B19" s="21"/>
      <c r="C19" s="32"/>
      <c r="D19" s="31" t="s">
        <v>33</v>
      </c>
      <c r="E19" s="35" t="s">
        <v>34</v>
      </c>
      <c r="F19" s="32"/>
      <c r="G19" s="31" t="s">
        <v>33</v>
      </c>
      <c r="H19" s="35" t="s">
        <v>34</v>
      </c>
      <c r="I19" s="32"/>
      <c r="J19" s="31" t="s">
        <v>33</v>
      </c>
      <c r="K19" s="35" t="s">
        <v>34</v>
      </c>
      <c r="L19" s="32"/>
      <c r="M19" s="31" t="s">
        <v>33</v>
      </c>
      <c r="N19" s="35" t="s">
        <v>34</v>
      </c>
    </row>
    <row r="20" spans="1:14" ht="18.75" customHeight="1">
      <c r="A20" s="32"/>
      <c r="B20" s="21"/>
      <c r="C20" s="32"/>
      <c r="D20" s="32"/>
      <c r="E20" s="36"/>
      <c r="F20" s="32"/>
      <c r="G20" s="32"/>
      <c r="H20" s="36"/>
      <c r="I20" s="32"/>
      <c r="J20" s="32"/>
      <c r="K20" s="36"/>
      <c r="L20" s="32"/>
      <c r="M20" s="32"/>
      <c r="N20" s="36"/>
    </row>
    <row r="21" spans="1:14" ht="18.75" customHeight="1">
      <c r="A21" s="32"/>
      <c r="B21" s="21"/>
      <c r="C21" s="32"/>
      <c r="D21" s="32"/>
      <c r="E21" s="36"/>
      <c r="F21" s="32"/>
      <c r="G21" s="32"/>
      <c r="H21" s="36"/>
      <c r="I21" s="32"/>
      <c r="J21" s="32"/>
      <c r="K21" s="36"/>
      <c r="L21" s="32"/>
      <c r="M21" s="32"/>
      <c r="N21" s="36"/>
    </row>
    <row r="22" spans="1:14" ht="18.75" customHeight="1">
      <c r="A22" s="32"/>
      <c r="B22" s="21"/>
      <c r="C22" s="32"/>
      <c r="D22" s="32"/>
      <c r="E22" s="36"/>
      <c r="F22" s="32"/>
      <c r="G22" s="32"/>
      <c r="H22" s="36"/>
      <c r="I22" s="32"/>
      <c r="J22" s="32"/>
      <c r="K22" s="36"/>
      <c r="L22" s="32"/>
      <c r="M22" s="32"/>
      <c r="N22" s="36"/>
    </row>
    <row r="23" spans="1:14" ht="18.75" customHeight="1">
      <c r="A23" s="54"/>
      <c r="B23" s="22"/>
      <c r="C23" s="54"/>
      <c r="D23" s="32"/>
      <c r="E23" s="36"/>
      <c r="F23" s="32"/>
      <c r="G23" s="32"/>
      <c r="H23" s="36"/>
      <c r="I23" s="32"/>
      <c r="J23" s="32"/>
      <c r="K23" s="36"/>
      <c r="L23" s="32"/>
      <c r="M23" s="32"/>
      <c r="N23" s="36"/>
    </row>
    <row r="24" spans="1:14" ht="12.75">
      <c r="A24" s="6">
        <v>1</v>
      </c>
      <c r="B24" s="5">
        <v>2</v>
      </c>
      <c r="C24" s="5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8">
        <v>13</v>
      </c>
      <c r="N24" s="8">
        <v>14</v>
      </c>
    </row>
    <row r="25" spans="1:14" ht="12.75">
      <c r="A25" s="20" t="s">
        <v>37</v>
      </c>
      <c r="B25" s="52">
        <f>B35</f>
        <v>4860294</v>
      </c>
      <c r="C25" s="17">
        <f>D25+E25</f>
        <v>0</v>
      </c>
      <c r="D25" s="30">
        <f aca="true" t="shared" si="0" ref="D25:L25">D35</f>
        <v>0</v>
      </c>
      <c r="E25" s="17">
        <f t="shared" si="0"/>
        <v>0</v>
      </c>
      <c r="F25" s="30">
        <f t="shared" si="0"/>
        <v>1131780</v>
      </c>
      <c r="G25" s="30">
        <f t="shared" si="0"/>
        <v>313780</v>
      </c>
      <c r="H25" s="30">
        <f t="shared" si="0"/>
        <v>818000</v>
      </c>
      <c r="I25" s="30">
        <f t="shared" si="0"/>
        <v>1096475.2</v>
      </c>
      <c r="J25" s="30">
        <f t="shared" si="0"/>
        <v>313780</v>
      </c>
      <c r="K25" s="30">
        <f t="shared" si="0"/>
        <v>782695.2</v>
      </c>
      <c r="L25" s="30">
        <f t="shared" si="0"/>
        <v>35304.80000000005</v>
      </c>
      <c r="M25" s="30"/>
      <c r="N25" s="17">
        <f>N35+N37+N38+N39+N40+N46+N41+N42+N36+N43+N44+N45</f>
        <v>35304.80000000005</v>
      </c>
    </row>
    <row r="26" spans="1:14" ht="12.75">
      <c r="A26" s="21"/>
      <c r="B26" s="53"/>
      <c r="C26" s="18"/>
      <c r="D26" s="30"/>
      <c r="E26" s="18"/>
      <c r="F26" s="30"/>
      <c r="G26" s="30"/>
      <c r="H26" s="30"/>
      <c r="I26" s="30"/>
      <c r="J26" s="30"/>
      <c r="K26" s="30"/>
      <c r="L26" s="30"/>
      <c r="M26" s="30"/>
      <c r="N26" s="18"/>
    </row>
    <row r="27" spans="1:14" ht="12.75">
      <c r="A27" s="21"/>
      <c r="B27" s="53"/>
      <c r="C27" s="18"/>
      <c r="D27" s="30"/>
      <c r="E27" s="18"/>
      <c r="F27" s="30"/>
      <c r="G27" s="30"/>
      <c r="H27" s="30"/>
      <c r="I27" s="30"/>
      <c r="J27" s="30"/>
      <c r="K27" s="30"/>
      <c r="L27" s="30"/>
      <c r="M27" s="30"/>
      <c r="N27" s="18"/>
    </row>
    <row r="28" spans="1:14" ht="12.75">
      <c r="A28" s="21"/>
      <c r="B28" s="53"/>
      <c r="C28" s="18"/>
      <c r="D28" s="30"/>
      <c r="E28" s="18"/>
      <c r="F28" s="30"/>
      <c r="G28" s="30"/>
      <c r="H28" s="30"/>
      <c r="I28" s="30"/>
      <c r="J28" s="30"/>
      <c r="K28" s="30"/>
      <c r="L28" s="30"/>
      <c r="M28" s="30"/>
      <c r="N28" s="18"/>
    </row>
    <row r="29" spans="1:14" ht="0.75" customHeight="1">
      <c r="A29" s="21"/>
      <c r="B29" s="10"/>
      <c r="C29" s="18"/>
      <c r="D29" s="30"/>
      <c r="E29" s="18"/>
      <c r="F29" s="30"/>
      <c r="G29" s="30"/>
      <c r="H29" s="30"/>
      <c r="I29" s="30"/>
      <c r="J29" s="30"/>
      <c r="K29" s="30"/>
      <c r="L29" s="30"/>
      <c r="M29" s="30"/>
      <c r="N29" s="18"/>
    </row>
    <row r="30" spans="1:14" ht="6" customHeight="1" hidden="1">
      <c r="A30" s="21"/>
      <c r="B30" s="10"/>
      <c r="C30" s="18"/>
      <c r="D30" s="30"/>
      <c r="E30" s="18"/>
      <c r="F30" s="30"/>
      <c r="G30" s="30"/>
      <c r="H30" s="30"/>
      <c r="I30" s="30"/>
      <c r="J30" s="30"/>
      <c r="K30" s="30"/>
      <c r="L30" s="30"/>
      <c r="M30" s="30"/>
      <c r="N30" s="18"/>
    </row>
    <row r="31" spans="1:14" ht="12.75" customHeight="1" hidden="1">
      <c r="A31" s="21"/>
      <c r="B31" s="10"/>
      <c r="C31" s="18"/>
      <c r="D31" s="30"/>
      <c r="E31" s="18"/>
      <c r="F31" s="30"/>
      <c r="G31" s="30"/>
      <c r="H31" s="30"/>
      <c r="I31" s="30"/>
      <c r="J31" s="30"/>
      <c r="K31" s="30"/>
      <c r="L31" s="30"/>
      <c r="M31" s="30"/>
      <c r="N31" s="18"/>
    </row>
    <row r="32" spans="1:14" ht="12.75" customHeight="1" hidden="1">
      <c r="A32" s="21"/>
      <c r="B32" s="10"/>
      <c r="C32" s="18"/>
      <c r="D32" s="30"/>
      <c r="E32" s="18"/>
      <c r="F32" s="30"/>
      <c r="G32" s="30"/>
      <c r="H32" s="30"/>
      <c r="I32" s="30"/>
      <c r="J32" s="30"/>
      <c r="K32" s="30"/>
      <c r="L32" s="30"/>
      <c r="M32" s="30"/>
      <c r="N32" s="18"/>
    </row>
    <row r="33" spans="1:14" ht="12.75" customHeight="1" hidden="1">
      <c r="A33" s="21"/>
      <c r="B33" s="10"/>
      <c r="C33" s="18"/>
      <c r="D33" s="30"/>
      <c r="E33" s="18"/>
      <c r="F33" s="30"/>
      <c r="G33" s="30"/>
      <c r="H33" s="30"/>
      <c r="I33" s="30"/>
      <c r="J33" s="30"/>
      <c r="K33" s="30"/>
      <c r="L33" s="30"/>
      <c r="M33" s="30"/>
      <c r="N33" s="18"/>
    </row>
    <row r="34" spans="1:14" ht="12.75" customHeight="1" hidden="1">
      <c r="A34" s="22"/>
      <c r="B34" s="10"/>
      <c r="C34" s="19"/>
      <c r="D34" s="30"/>
      <c r="E34" s="19"/>
      <c r="F34" s="30"/>
      <c r="G34" s="30"/>
      <c r="H34" s="30"/>
      <c r="I34" s="30"/>
      <c r="J34" s="30"/>
      <c r="K34" s="30"/>
      <c r="L34" s="30"/>
      <c r="M34" s="30"/>
      <c r="N34" s="19"/>
    </row>
    <row r="35" spans="1:14" ht="12.75">
      <c r="A35" s="20" t="s">
        <v>25</v>
      </c>
      <c r="B35" s="17">
        <v>4860294</v>
      </c>
      <c r="C35" s="17">
        <f>D35+E35</f>
        <v>0</v>
      </c>
      <c r="D35" s="17">
        <v>0</v>
      </c>
      <c r="E35" s="17">
        <v>0</v>
      </c>
      <c r="F35" s="28">
        <f>G35+H35</f>
        <v>1131780</v>
      </c>
      <c r="G35" s="25">
        <v>313780</v>
      </c>
      <c r="H35" s="25">
        <v>818000</v>
      </c>
      <c r="I35" s="25">
        <f>J35+K35</f>
        <v>1096475.2</v>
      </c>
      <c r="J35" s="25">
        <v>313780</v>
      </c>
      <c r="K35" s="25">
        <v>782695.2</v>
      </c>
      <c r="L35" s="17">
        <f>M35+N35</f>
        <v>35304.80000000005</v>
      </c>
      <c r="M35" s="17"/>
      <c r="N35" s="17">
        <f>C35+F35-I35</f>
        <v>35304.80000000005</v>
      </c>
    </row>
    <row r="36" spans="1:14" ht="29.25" customHeight="1">
      <c r="A36" s="22"/>
      <c r="B36" s="19"/>
      <c r="C36" s="19"/>
      <c r="D36" s="19"/>
      <c r="E36" s="19"/>
      <c r="F36" s="29"/>
      <c r="G36" s="26"/>
      <c r="H36" s="26"/>
      <c r="I36" s="26"/>
      <c r="J36" s="26"/>
      <c r="K36" s="26"/>
      <c r="L36" s="19"/>
      <c r="M36" s="19"/>
      <c r="N36" s="19"/>
    </row>
    <row r="37" spans="1:14" ht="12.75">
      <c r="A37" s="20" t="s">
        <v>22</v>
      </c>
      <c r="B37" s="25"/>
      <c r="C37" s="25"/>
      <c r="D37" s="25"/>
      <c r="E37" s="25"/>
      <c r="F37" s="28"/>
      <c r="G37" s="25"/>
      <c r="H37" s="25"/>
      <c r="I37" s="25"/>
      <c r="J37" s="25"/>
      <c r="K37" s="25"/>
      <c r="L37" s="17"/>
      <c r="M37" s="17"/>
      <c r="N37" s="17"/>
    </row>
    <row r="38" spans="1:14" ht="12.75">
      <c r="A38" s="22"/>
      <c r="B38" s="26"/>
      <c r="C38" s="26"/>
      <c r="D38" s="26"/>
      <c r="E38" s="26"/>
      <c r="F38" s="29"/>
      <c r="G38" s="26"/>
      <c r="H38" s="26"/>
      <c r="I38" s="26"/>
      <c r="J38" s="26"/>
      <c r="K38" s="26"/>
      <c r="L38" s="19"/>
      <c r="M38" s="19"/>
      <c r="N38" s="19"/>
    </row>
    <row r="39" spans="1:14" ht="12.75">
      <c r="A39" s="20" t="s">
        <v>38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2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4.5" customHeight="1">
      <c r="A41" s="2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2.25" customHeight="1" hidden="1">
      <c r="A42" s="2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2.75" hidden="1">
      <c r="A43" s="2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.75">
      <c r="A44" s="8" t="s">
        <v>16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8" t="s">
        <v>17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23" t="s">
        <v>23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6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3" t="s">
        <v>39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.7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2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4.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2.25" customHeight="1" hidden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.75" hidden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.75">
      <c r="A54" s="8" t="s">
        <v>18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8" t="s">
        <v>19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.75">
      <c r="A56" s="23" t="s">
        <v>24</v>
      </c>
      <c r="B56" s="17">
        <f>B66+B68+B69+B70+B71+B77+B72+B73+B74+B67+B75+B76</f>
        <v>579398.04</v>
      </c>
      <c r="C56" s="17">
        <f>C66+C67+C68+C69+C70+C71+C72+C73+C74+C77</f>
        <v>48898.67</v>
      </c>
      <c r="D56" s="17"/>
      <c r="E56" s="17">
        <f>E66+E67+E68+E69+E71+E72+E73+E74+E77</f>
        <v>48898.67</v>
      </c>
      <c r="F56" s="17">
        <f>F66+F68+F69+F70+F77+F71+F72+F73+F74+F67+F75+F76</f>
        <v>131100</v>
      </c>
      <c r="G56" s="17">
        <f>G66+G67+G68+G69+G70+G71+G72+G73+G74+G75+G76+G77</f>
        <v>0</v>
      </c>
      <c r="H56" s="17">
        <f>H66+H67+H68+H69+H70+H71+H72+H73+H74+H75+H76+H77</f>
        <v>131100</v>
      </c>
      <c r="I56" s="17">
        <f>SUM(I66:I77)</f>
        <v>139761.05</v>
      </c>
      <c r="J56" s="17">
        <f>J71</f>
        <v>0</v>
      </c>
      <c r="K56" s="17">
        <f>K66+K68+K69+K70+K71+K77+K72+K73+K74</f>
        <v>139611.05000000002</v>
      </c>
      <c r="L56" s="17">
        <f>L66+L68+L69+L70+L71+L77+L72+L73+L67+L74+L75+L76</f>
        <v>40237.619999999995</v>
      </c>
      <c r="M56" s="17">
        <f>M66+M68+M69+M70+M71+M77</f>
        <v>0</v>
      </c>
      <c r="N56" s="17">
        <f>N66+N68+N69+N70+N71+N77+N72+N73+N67+N74+N75+N76</f>
        <v>40237.619999999995</v>
      </c>
    </row>
    <row r="57" spans="1:14" ht="12.75">
      <c r="A57" s="2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.75">
      <c r="A59" s="2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20.25" customHeight="1">
      <c r="A60" s="2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25.5" customHeight="1" hidden="1">
      <c r="A61" s="23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0.75" customHeight="1" hidden="1">
      <c r="A62" s="2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 customHeight="1" hidden="1">
      <c r="A63" s="2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.75" customHeight="1" hidden="1">
      <c r="A64" s="2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2.75" customHeight="1" hidden="1">
      <c r="A65" s="2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45" customHeight="1">
      <c r="A66" s="8" t="s">
        <v>26</v>
      </c>
      <c r="B66" s="11">
        <v>55100</v>
      </c>
      <c r="C66" s="11">
        <f aca="true" t="shared" si="1" ref="C66:C74">E66</f>
        <v>0</v>
      </c>
      <c r="D66" s="11"/>
      <c r="E66" s="11">
        <v>0</v>
      </c>
      <c r="F66" s="11">
        <f aca="true" t="shared" si="2" ref="F66:F77">G66+H66</f>
        <v>9100</v>
      </c>
      <c r="G66" s="11"/>
      <c r="H66" s="11">
        <v>9100</v>
      </c>
      <c r="I66" s="11">
        <f aca="true" t="shared" si="3" ref="I66:I77">J66+K66</f>
        <v>5839.48</v>
      </c>
      <c r="J66" s="11"/>
      <c r="K66" s="11">
        <v>5839.48</v>
      </c>
      <c r="L66" s="11">
        <f>N66</f>
        <v>3260.5200000000004</v>
      </c>
      <c r="M66" s="11">
        <f>G66-J66</f>
        <v>0</v>
      </c>
      <c r="N66" s="11">
        <f>C66+H66-K66</f>
        <v>3260.5200000000004</v>
      </c>
    </row>
    <row r="67" spans="1:14" ht="52.5" customHeight="1">
      <c r="A67" s="6" t="s">
        <v>41</v>
      </c>
      <c r="B67" s="11">
        <v>825</v>
      </c>
      <c r="C67" s="11">
        <f t="shared" si="1"/>
        <v>150</v>
      </c>
      <c r="D67" s="11"/>
      <c r="E67" s="11">
        <v>150</v>
      </c>
      <c r="F67" s="11">
        <f t="shared" si="2"/>
        <v>0</v>
      </c>
      <c r="G67" s="11"/>
      <c r="H67" s="11"/>
      <c r="I67" s="11">
        <f t="shared" si="3"/>
        <v>150</v>
      </c>
      <c r="J67" s="11"/>
      <c r="K67" s="11">
        <v>150</v>
      </c>
      <c r="L67" s="11">
        <f aca="true" t="shared" si="4" ref="L67:L77">N67</f>
        <v>0</v>
      </c>
      <c r="M67" s="11">
        <f aca="true" t="shared" si="5" ref="M67:M77">G67-J67</f>
        <v>0</v>
      </c>
      <c r="N67" s="11">
        <f aca="true" t="shared" si="6" ref="N67:N77">C67+H67-K67</f>
        <v>0</v>
      </c>
    </row>
    <row r="68" spans="1:14" ht="32.25" customHeight="1">
      <c r="A68" s="6" t="s">
        <v>27</v>
      </c>
      <c r="B68" s="12">
        <v>40000</v>
      </c>
      <c r="C68" s="11">
        <f t="shared" si="1"/>
        <v>2332.53</v>
      </c>
      <c r="D68" s="12"/>
      <c r="E68" s="12">
        <v>2332.53</v>
      </c>
      <c r="F68" s="11">
        <f t="shared" si="2"/>
        <v>13000</v>
      </c>
      <c r="G68" s="12"/>
      <c r="H68" s="11">
        <v>13000</v>
      </c>
      <c r="I68" s="11">
        <f t="shared" si="3"/>
        <v>11332.53</v>
      </c>
      <c r="J68" s="12"/>
      <c r="K68" s="12">
        <v>11332.53</v>
      </c>
      <c r="L68" s="11">
        <f t="shared" si="4"/>
        <v>4000</v>
      </c>
      <c r="M68" s="11">
        <f t="shared" si="5"/>
        <v>0</v>
      </c>
      <c r="N68" s="11">
        <f t="shared" si="6"/>
        <v>4000</v>
      </c>
    </row>
    <row r="69" spans="1:14" ht="32.25" customHeight="1">
      <c r="A69" s="6" t="s">
        <v>43</v>
      </c>
      <c r="B69" s="12">
        <v>12000</v>
      </c>
      <c r="C69" s="11">
        <f t="shared" si="1"/>
        <v>10000</v>
      </c>
      <c r="D69" s="12"/>
      <c r="E69" s="12">
        <v>10000</v>
      </c>
      <c r="F69" s="11">
        <f t="shared" si="2"/>
        <v>0</v>
      </c>
      <c r="G69" s="12"/>
      <c r="H69" s="11">
        <v>0</v>
      </c>
      <c r="I69" s="11">
        <f t="shared" si="3"/>
        <v>10000</v>
      </c>
      <c r="J69" s="12"/>
      <c r="K69" s="12">
        <v>10000</v>
      </c>
      <c r="L69" s="11">
        <f t="shared" si="4"/>
        <v>0</v>
      </c>
      <c r="M69" s="11">
        <f t="shared" si="5"/>
        <v>0</v>
      </c>
      <c r="N69" s="11">
        <f t="shared" si="6"/>
        <v>0</v>
      </c>
    </row>
    <row r="70" spans="1:14" ht="32.25" customHeight="1">
      <c r="A70" s="9" t="s">
        <v>28</v>
      </c>
      <c r="B70" s="12">
        <v>220000</v>
      </c>
      <c r="C70" s="11">
        <f t="shared" si="1"/>
        <v>0</v>
      </c>
      <c r="D70" s="12"/>
      <c r="E70" s="12"/>
      <c r="F70" s="11">
        <f t="shared" si="2"/>
        <v>60000</v>
      </c>
      <c r="G70" s="12"/>
      <c r="H70" s="11">
        <v>60000</v>
      </c>
      <c r="I70" s="11">
        <f t="shared" si="3"/>
        <v>39757.62</v>
      </c>
      <c r="J70" s="12"/>
      <c r="K70" s="12">
        <v>39757.62</v>
      </c>
      <c r="L70" s="11">
        <f t="shared" si="4"/>
        <v>20242.379999999997</v>
      </c>
      <c r="M70" s="11">
        <f t="shared" si="5"/>
        <v>0</v>
      </c>
      <c r="N70" s="11">
        <f t="shared" si="6"/>
        <v>20242.379999999997</v>
      </c>
    </row>
    <row r="71" spans="1:14" ht="21.75" customHeight="1">
      <c r="A71" s="6" t="s">
        <v>29</v>
      </c>
      <c r="B71" s="12">
        <v>55473.04</v>
      </c>
      <c r="C71" s="11">
        <f t="shared" si="1"/>
        <v>0</v>
      </c>
      <c r="D71" s="12"/>
      <c r="E71" s="12"/>
      <c r="F71" s="11">
        <f t="shared" si="2"/>
        <v>0</v>
      </c>
      <c r="G71" s="12"/>
      <c r="H71" s="11">
        <v>0</v>
      </c>
      <c r="I71" s="11">
        <f t="shared" si="3"/>
        <v>0</v>
      </c>
      <c r="J71" s="12"/>
      <c r="K71" s="12">
        <v>0</v>
      </c>
      <c r="L71" s="11">
        <f t="shared" si="4"/>
        <v>0</v>
      </c>
      <c r="M71" s="11">
        <f t="shared" si="5"/>
        <v>0</v>
      </c>
      <c r="N71" s="11">
        <f t="shared" si="6"/>
        <v>0</v>
      </c>
    </row>
    <row r="72" spans="1:14" ht="25.5">
      <c r="A72" s="6" t="s">
        <v>30</v>
      </c>
      <c r="B72" s="12">
        <v>116000</v>
      </c>
      <c r="C72" s="11">
        <f t="shared" si="1"/>
        <v>0</v>
      </c>
      <c r="D72" s="12"/>
      <c r="E72" s="12"/>
      <c r="F72" s="11">
        <f t="shared" si="2"/>
        <v>30000</v>
      </c>
      <c r="G72" s="12"/>
      <c r="H72" s="11">
        <v>30000</v>
      </c>
      <c r="I72" s="11">
        <f t="shared" si="3"/>
        <v>18744.73</v>
      </c>
      <c r="J72" s="12"/>
      <c r="K72" s="12">
        <v>18744.73</v>
      </c>
      <c r="L72" s="11">
        <f t="shared" si="4"/>
        <v>11255.27</v>
      </c>
      <c r="M72" s="11">
        <f t="shared" si="5"/>
        <v>0</v>
      </c>
      <c r="N72" s="11">
        <f t="shared" si="6"/>
        <v>11255.27</v>
      </c>
    </row>
    <row r="73" spans="1:14" ht="25.5">
      <c r="A73" s="6" t="s">
        <v>36</v>
      </c>
      <c r="B73" s="12">
        <v>0</v>
      </c>
      <c r="C73" s="11">
        <f t="shared" si="1"/>
        <v>0</v>
      </c>
      <c r="D73" s="12"/>
      <c r="E73" s="12"/>
      <c r="F73" s="11">
        <f t="shared" si="2"/>
        <v>0</v>
      </c>
      <c r="G73" s="12"/>
      <c r="H73" s="11">
        <v>0</v>
      </c>
      <c r="I73" s="11">
        <f t="shared" si="3"/>
        <v>0</v>
      </c>
      <c r="J73" s="12"/>
      <c r="K73" s="12">
        <v>0</v>
      </c>
      <c r="L73" s="11">
        <f t="shared" si="4"/>
        <v>0</v>
      </c>
      <c r="M73" s="11">
        <f t="shared" si="5"/>
        <v>0</v>
      </c>
      <c r="N73" s="11">
        <f t="shared" si="6"/>
        <v>0</v>
      </c>
    </row>
    <row r="74" spans="1:14" ht="38.25">
      <c r="A74" s="9" t="s">
        <v>40</v>
      </c>
      <c r="B74" s="12">
        <v>0</v>
      </c>
      <c r="C74" s="11">
        <f t="shared" si="1"/>
        <v>0</v>
      </c>
      <c r="D74" s="12"/>
      <c r="E74" s="12"/>
      <c r="F74" s="11">
        <f t="shared" si="2"/>
        <v>0</v>
      </c>
      <c r="G74" s="12"/>
      <c r="H74" s="11">
        <v>0</v>
      </c>
      <c r="I74" s="11">
        <f t="shared" si="3"/>
        <v>0</v>
      </c>
      <c r="J74" s="12"/>
      <c r="K74" s="12">
        <v>0</v>
      </c>
      <c r="L74" s="11">
        <f t="shared" si="4"/>
        <v>0</v>
      </c>
      <c r="M74" s="11">
        <f t="shared" si="5"/>
        <v>0</v>
      </c>
      <c r="N74" s="11">
        <f t="shared" si="6"/>
        <v>0</v>
      </c>
    </row>
    <row r="75" spans="1:14" ht="12.75">
      <c r="A75" s="14" t="s">
        <v>45</v>
      </c>
      <c r="B75" s="12">
        <v>0</v>
      </c>
      <c r="C75" s="11"/>
      <c r="D75" s="12"/>
      <c r="E75" s="12"/>
      <c r="F75" s="11">
        <f t="shared" si="2"/>
        <v>0</v>
      </c>
      <c r="G75" s="12">
        <v>0</v>
      </c>
      <c r="H75" s="11">
        <v>0</v>
      </c>
      <c r="I75" s="11">
        <f t="shared" si="3"/>
        <v>0</v>
      </c>
      <c r="J75" s="12">
        <v>0</v>
      </c>
      <c r="K75" s="12">
        <v>0</v>
      </c>
      <c r="L75" s="11">
        <f t="shared" si="4"/>
        <v>0</v>
      </c>
      <c r="M75" s="11">
        <f t="shared" si="5"/>
        <v>0</v>
      </c>
      <c r="N75" s="11">
        <f t="shared" si="6"/>
        <v>0</v>
      </c>
    </row>
    <row r="76" spans="1:14" ht="12.75">
      <c r="A76" s="14" t="s">
        <v>42</v>
      </c>
      <c r="B76" s="12">
        <v>0</v>
      </c>
      <c r="C76" s="11"/>
      <c r="D76" s="12"/>
      <c r="E76" s="12"/>
      <c r="F76" s="11">
        <f t="shared" si="2"/>
        <v>0</v>
      </c>
      <c r="G76" s="12">
        <v>0</v>
      </c>
      <c r="H76" s="11">
        <v>0</v>
      </c>
      <c r="I76" s="11">
        <f t="shared" si="3"/>
        <v>0</v>
      </c>
      <c r="J76" s="12">
        <v>0</v>
      </c>
      <c r="K76" s="12">
        <v>0</v>
      </c>
      <c r="L76" s="11">
        <f t="shared" si="4"/>
        <v>0</v>
      </c>
      <c r="M76" s="11">
        <f t="shared" si="5"/>
        <v>0</v>
      </c>
      <c r="N76" s="11">
        <f t="shared" si="6"/>
        <v>0</v>
      </c>
    </row>
    <row r="77" spans="1:14" ht="38.25">
      <c r="A77" s="6" t="s">
        <v>44</v>
      </c>
      <c r="B77" s="12">
        <v>80000</v>
      </c>
      <c r="C77" s="11">
        <f>E77</f>
        <v>36416.14</v>
      </c>
      <c r="D77" s="12"/>
      <c r="E77" s="12">
        <v>36416.14</v>
      </c>
      <c r="F77" s="11">
        <f t="shared" si="2"/>
        <v>19000</v>
      </c>
      <c r="G77" s="12"/>
      <c r="H77" s="11">
        <v>19000</v>
      </c>
      <c r="I77" s="11">
        <f t="shared" si="3"/>
        <v>53936.69</v>
      </c>
      <c r="J77" s="12"/>
      <c r="K77" s="12">
        <v>53936.69</v>
      </c>
      <c r="L77" s="11">
        <f t="shared" si="4"/>
        <v>1479.449999999997</v>
      </c>
      <c r="M77" s="11">
        <f t="shared" si="5"/>
        <v>0</v>
      </c>
      <c r="N77" s="11">
        <f t="shared" si="6"/>
        <v>1479.449999999997</v>
      </c>
    </row>
    <row r="78" spans="1:14" ht="12.75">
      <c r="A78" s="7" t="s">
        <v>32</v>
      </c>
      <c r="B78" s="13">
        <f>B25+B39+B56</f>
        <v>5439692.04</v>
      </c>
      <c r="C78" s="13">
        <f>C25+C39+C56</f>
        <v>48898.67</v>
      </c>
      <c r="D78" s="13">
        <f>D25+D39+D56</f>
        <v>0</v>
      </c>
      <c r="E78" s="13">
        <f>E25+E39+E56</f>
        <v>48898.67</v>
      </c>
      <c r="F78" s="12">
        <f aca="true" t="shared" si="7" ref="F78:M78">F56+F39+F25</f>
        <v>1262880</v>
      </c>
      <c r="G78" s="12">
        <f t="shared" si="7"/>
        <v>313780</v>
      </c>
      <c r="H78" s="12">
        <f t="shared" si="7"/>
        <v>949100</v>
      </c>
      <c r="I78" s="12">
        <f t="shared" si="7"/>
        <v>1236236.25</v>
      </c>
      <c r="J78" s="12">
        <f t="shared" si="7"/>
        <v>313780</v>
      </c>
      <c r="K78" s="12">
        <f t="shared" si="7"/>
        <v>922306.25</v>
      </c>
      <c r="L78" s="12">
        <f t="shared" si="7"/>
        <v>75542.42000000004</v>
      </c>
      <c r="M78" s="12">
        <f t="shared" si="7"/>
        <v>0</v>
      </c>
      <c r="N78" s="12">
        <f>N56+N39+N25</f>
        <v>75542.42000000004</v>
      </c>
    </row>
    <row r="79" ht="12.75">
      <c r="A79" s="3"/>
    </row>
    <row r="80" ht="12.75">
      <c r="A80" s="2" t="s">
        <v>20</v>
      </c>
    </row>
    <row r="81" ht="12.75">
      <c r="A81" s="2" t="s">
        <v>54</v>
      </c>
    </row>
    <row r="82" ht="12.75">
      <c r="A82" s="2" t="s">
        <v>48</v>
      </c>
    </row>
    <row r="83" ht="12.75">
      <c r="A83" s="2"/>
    </row>
    <row r="84" ht="12.75">
      <c r="A84" s="2" t="s">
        <v>50</v>
      </c>
    </row>
    <row r="85" ht="12.75">
      <c r="A85" s="2" t="s">
        <v>49</v>
      </c>
    </row>
    <row r="86" ht="12.75">
      <c r="A86" s="2"/>
    </row>
    <row r="87" ht="12.75">
      <c r="A87" s="2" t="s">
        <v>21</v>
      </c>
    </row>
    <row r="89" ht="12.75">
      <c r="A89" s="6"/>
    </row>
  </sheetData>
  <mergeCells count="135">
    <mergeCell ref="E19:E23"/>
    <mergeCell ref="G19:G23"/>
    <mergeCell ref="H19:H23"/>
    <mergeCell ref="J19:J23"/>
    <mergeCell ref="F18:F23"/>
    <mergeCell ref="G18:H18"/>
    <mergeCell ref="I18:I23"/>
    <mergeCell ref="J18:K18"/>
    <mergeCell ref="K19:K23"/>
    <mergeCell ref="B25:B28"/>
    <mergeCell ref="A14:A23"/>
    <mergeCell ref="C14:E14"/>
    <mergeCell ref="C15:E15"/>
    <mergeCell ref="C16:E16"/>
    <mergeCell ref="C17:E17"/>
    <mergeCell ref="C18:C23"/>
    <mergeCell ref="D18:E18"/>
    <mergeCell ref="B14:B23"/>
    <mergeCell ref="D19:D23"/>
    <mergeCell ref="F14:H17"/>
    <mergeCell ref="I14:K14"/>
    <mergeCell ref="I15:K15"/>
    <mergeCell ref="I16:K16"/>
    <mergeCell ref="I17:K17"/>
    <mergeCell ref="L14:N14"/>
    <mergeCell ref="L15:N15"/>
    <mergeCell ref="L16:N16"/>
    <mergeCell ref="L17:N17"/>
    <mergeCell ref="L18:L23"/>
    <mergeCell ref="M18:N18"/>
    <mergeCell ref="N25:N34"/>
    <mergeCell ref="K25:K34"/>
    <mergeCell ref="L25:L34"/>
    <mergeCell ref="M25:M34"/>
    <mergeCell ref="M19:M23"/>
    <mergeCell ref="N19:N23"/>
    <mergeCell ref="C25:C34"/>
    <mergeCell ref="D25:D34"/>
    <mergeCell ref="E25:E34"/>
    <mergeCell ref="F25:F34"/>
    <mergeCell ref="G25:G34"/>
    <mergeCell ref="H25:H34"/>
    <mergeCell ref="I25:I34"/>
    <mergeCell ref="J25:J34"/>
    <mergeCell ref="B35:B36"/>
    <mergeCell ref="C35:C36"/>
    <mergeCell ref="D35:D36"/>
    <mergeCell ref="E35:E36"/>
    <mergeCell ref="K35:K36"/>
    <mergeCell ref="L35:L36"/>
    <mergeCell ref="M35:M36"/>
    <mergeCell ref="F35:F36"/>
    <mergeCell ref="G35:G36"/>
    <mergeCell ref="H35:H36"/>
    <mergeCell ref="I35:I36"/>
    <mergeCell ref="N37:N38"/>
    <mergeCell ref="N35:N36"/>
    <mergeCell ref="B37:B38"/>
    <mergeCell ref="C37:C38"/>
    <mergeCell ref="D37:D38"/>
    <mergeCell ref="E37:E38"/>
    <mergeCell ref="F37:F38"/>
    <mergeCell ref="G37:G38"/>
    <mergeCell ref="H37:H38"/>
    <mergeCell ref="I37:I38"/>
    <mergeCell ref="B39:B43"/>
    <mergeCell ref="C39:C43"/>
    <mergeCell ref="D39:D43"/>
    <mergeCell ref="E39:E43"/>
    <mergeCell ref="F39:F43"/>
    <mergeCell ref="G39:G43"/>
    <mergeCell ref="H39:H43"/>
    <mergeCell ref="I39:I43"/>
    <mergeCell ref="J39:J43"/>
    <mergeCell ref="K39:K43"/>
    <mergeCell ref="L39:L43"/>
    <mergeCell ref="M39:M43"/>
    <mergeCell ref="B46:B47"/>
    <mergeCell ref="C46:C47"/>
    <mergeCell ref="D46:D47"/>
    <mergeCell ref="E46:E47"/>
    <mergeCell ref="L46:L47"/>
    <mergeCell ref="M46:M47"/>
    <mergeCell ref="N46:N47"/>
    <mergeCell ref="N39:N43"/>
    <mergeCell ref="C48:C53"/>
    <mergeCell ref="D48:D53"/>
    <mergeCell ref="E48:E53"/>
    <mergeCell ref="K46:K47"/>
    <mergeCell ref="F46:F47"/>
    <mergeCell ref="G46:G47"/>
    <mergeCell ref="H46:H47"/>
    <mergeCell ref="I46:I47"/>
    <mergeCell ref="J46:J47"/>
    <mergeCell ref="K48:K53"/>
    <mergeCell ref="L48:L53"/>
    <mergeCell ref="M48:M53"/>
    <mergeCell ref="F48:F53"/>
    <mergeCell ref="G48:G53"/>
    <mergeCell ref="H48:H53"/>
    <mergeCell ref="I48:I53"/>
    <mergeCell ref="N48:N53"/>
    <mergeCell ref="G56:G65"/>
    <mergeCell ref="H56:H65"/>
    <mergeCell ref="I56:I65"/>
    <mergeCell ref="N56:N65"/>
    <mergeCell ref="J56:J65"/>
    <mergeCell ref="K56:K65"/>
    <mergeCell ref="L56:L65"/>
    <mergeCell ref="M56:M65"/>
    <mergeCell ref="J48:J53"/>
    <mergeCell ref="A7:J7"/>
    <mergeCell ref="A35:A36"/>
    <mergeCell ref="A25:A34"/>
    <mergeCell ref="A37:A38"/>
    <mergeCell ref="A8:M8"/>
    <mergeCell ref="K37:K38"/>
    <mergeCell ref="L37:L38"/>
    <mergeCell ref="M37:M38"/>
    <mergeCell ref="J37:J38"/>
    <mergeCell ref="J35:J36"/>
    <mergeCell ref="F56:F65"/>
    <mergeCell ref="A39:A43"/>
    <mergeCell ref="A46:A47"/>
    <mergeCell ref="A48:A53"/>
    <mergeCell ref="A56:A65"/>
    <mergeCell ref="B56:B65"/>
    <mergeCell ref="C56:C65"/>
    <mergeCell ref="D56:D65"/>
    <mergeCell ref="E56:E65"/>
    <mergeCell ref="B48:B53"/>
    <mergeCell ref="A3:L3"/>
    <mergeCell ref="A4:L4"/>
    <mergeCell ref="A5:M5"/>
    <mergeCell ref="A6:M6"/>
  </mergeCells>
  <printOptions/>
  <pageMargins left="0.75" right="0.75" top="0.47" bottom="0.46" header="0.56" footer="0.37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89"/>
  <sheetViews>
    <sheetView tabSelected="1" zoomScale="75" zoomScaleNormal="75" workbookViewId="0" topLeftCell="A3">
      <selection activeCell="K75" sqref="K75"/>
    </sheetView>
  </sheetViews>
  <sheetFormatPr defaultColWidth="9.00390625" defaultRowHeight="12.75"/>
  <cols>
    <col min="1" max="1" width="45.75390625" style="0" customWidth="1"/>
    <col min="2" max="2" width="11.875" style="0" customWidth="1"/>
    <col min="3" max="3" width="10.75390625" style="0" customWidth="1"/>
    <col min="4" max="5" width="10.00390625" style="0" customWidth="1"/>
    <col min="6" max="6" width="12.125" style="0" customWidth="1"/>
    <col min="7" max="7" width="12.125" style="0" bestFit="1" customWidth="1"/>
    <col min="8" max="9" width="13.25390625" style="0" bestFit="1" customWidth="1"/>
    <col min="10" max="10" width="12.25390625" style="0" customWidth="1"/>
    <col min="11" max="11" width="12.125" style="0" bestFit="1" customWidth="1"/>
    <col min="12" max="12" width="12.00390625" style="0" customWidth="1"/>
    <col min="13" max="13" width="11.00390625" style="0" customWidth="1"/>
    <col min="14" max="14" width="12.625" style="0" customWidth="1"/>
  </cols>
  <sheetData>
    <row r="1" ht="12.75" hidden="1"/>
    <row r="2" ht="17.25" hidden="1">
      <c r="A2" s="1"/>
    </row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.7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6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0" ht="12.7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3" ht="12.75">
      <c r="A8" s="16" t="s">
        <v>60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12.75">
      <c r="A9" s="3"/>
    </row>
    <row r="10" ht="14.25" customHeight="1">
      <c r="A10" s="3" t="s">
        <v>3</v>
      </c>
    </row>
    <row r="11" ht="12.75" customHeight="1">
      <c r="A11" s="3" t="s">
        <v>4</v>
      </c>
    </row>
    <row r="12" ht="12.75">
      <c r="A12" s="3"/>
    </row>
    <row r="13" ht="12.75">
      <c r="A13" s="4" t="s">
        <v>35</v>
      </c>
    </row>
    <row r="14" spans="1:14" ht="12.75" customHeight="1">
      <c r="A14" s="31" t="s">
        <v>5</v>
      </c>
      <c r="B14" s="20" t="s">
        <v>31</v>
      </c>
      <c r="C14" s="37" t="s">
        <v>6</v>
      </c>
      <c r="D14" s="38"/>
      <c r="E14" s="15"/>
      <c r="F14" s="37" t="s">
        <v>10</v>
      </c>
      <c r="G14" s="38"/>
      <c r="H14" s="15"/>
      <c r="I14" s="37" t="s">
        <v>11</v>
      </c>
      <c r="J14" s="38"/>
      <c r="K14" s="15"/>
      <c r="L14" s="37" t="s">
        <v>6</v>
      </c>
      <c r="M14" s="38"/>
      <c r="N14" s="15"/>
    </row>
    <row r="15" spans="1:14" ht="12.75" customHeight="1">
      <c r="A15" s="32"/>
      <c r="B15" s="21"/>
      <c r="C15" s="39" t="s">
        <v>7</v>
      </c>
      <c r="D15" s="40"/>
      <c r="E15" s="41"/>
      <c r="F15" s="39"/>
      <c r="G15" s="45"/>
      <c r="H15" s="41"/>
      <c r="I15" s="39" t="s">
        <v>12</v>
      </c>
      <c r="J15" s="40"/>
      <c r="K15" s="41"/>
      <c r="L15" s="39" t="s">
        <v>7</v>
      </c>
      <c r="M15" s="40"/>
      <c r="N15" s="41"/>
    </row>
    <row r="16" spans="1:14" ht="12.75" customHeight="1">
      <c r="A16" s="32"/>
      <c r="B16" s="21"/>
      <c r="C16" s="39" t="s">
        <v>8</v>
      </c>
      <c r="D16" s="40"/>
      <c r="E16" s="41"/>
      <c r="F16" s="39"/>
      <c r="G16" s="45"/>
      <c r="H16" s="41"/>
      <c r="I16" s="46"/>
      <c r="J16" s="47"/>
      <c r="K16" s="48"/>
      <c r="L16" s="39" t="s">
        <v>13</v>
      </c>
      <c r="M16" s="40"/>
      <c r="N16" s="41"/>
    </row>
    <row r="17" spans="1:14" ht="12.75" customHeight="1">
      <c r="A17" s="32"/>
      <c r="B17" s="21"/>
      <c r="C17" s="42" t="s">
        <v>9</v>
      </c>
      <c r="D17" s="43"/>
      <c r="E17" s="44"/>
      <c r="F17" s="42"/>
      <c r="G17" s="43"/>
      <c r="H17" s="44"/>
      <c r="I17" s="49"/>
      <c r="J17" s="50"/>
      <c r="K17" s="51"/>
      <c r="L17" s="42" t="s">
        <v>9</v>
      </c>
      <c r="M17" s="43"/>
      <c r="N17" s="44"/>
    </row>
    <row r="18" spans="1:14" ht="12.75" customHeight="1">
      <c r="A18" s="32"/>
      <c r="B18" s="21"/>
      <c r="C18" s="31" t="s">
        <v>14</v>
      </c>
      <c r="D18" s="33" t="s">
        <v>15</v>
      </c>
      <c r="E18" s="34"/>
      <c r="F18" s="31" t="s">
        <v>14</v>
      </c>
      <c r="G18" s="33" t="s">
        <v>15</v>
      </c>
      <c r="H18" s="34"/>
      <c r="I18" s="31" t="s">
        <v>14</v>
      </c>
      <c r="J18" s="33" t="s">
        <v>15</v>
      </c>
      <c r="K18" s="34"/>
      <c r="L18" s="31" t="s">
        <v>14</v>
      </c>
      <c r="M18" s="33" t="s">
        <v>15</v>
      </c>
      <c r="N18" s="34"/>
    </row>
    <row r="19" spans="1:14" ht="18.75" customHeight="1">
      <c r="A19" s="32"/>
      <c r="B19" s="21"/>
      <c r="C19" s="32"/>
      <c r="D19" s="31" t="s">
        <v>33</v>
      </c>
      <c r="E19" s="35" t="s">
        <v>34</v>
      </c>
      <c r="F19" s="32"/>
      <c r="G19" s="31" t="s">
        <v>33</v>
      </c>
      <c r="H19" s="35" t="s">
        <v>34</v>
      </c>
      <c r="I19" s="32"/>
      <c r="J19" s="31" t="s">
        <v>33</v>
      </c>
      <c r="K19" s="35" t="s">
        <v>34</v>
      </c>
      <c r="L19" s="32"/>
      <c r="M19" s="31" t="s">
        <v>33</v>
      </c>
      <c r="N19" s="35" t="s">
        <v>34</v>
      </c>
    </row>
    <row r="20" spans="1:14" ht="18.75" customHeight="1">
      <c r="A20" s="32"/>
      <c r="B20" s="21"/>
      <c r="C20" s="32"/>
      <c r="D20" s="32"/>
      <c r="E20" s="36"/>
      <c r="F20" s="32"/>
      <c r="G20" s="32"/>
      <c r="H20" s="36"/>
      <c r="I20" s="32"/>
      <c r="J20" s="32"/>
      <c r="K20" s="36"/>
      <c r="L20" s="32"/>
      <c r="M20" s="32"/>
      <c r="N20" s="36"/>
    </row>
    <row r="21" spans="1:14" ht="18.75" customHeight="1">
      <c r="A21" s="32"/>
      <c r="B21" s="21"/>
      <c r="C21" s="32"/>
      <c r="D21" s="32"/>
      <c r="E21" s="36"/>
      <c r="F21" s="32"/>
      <c r="G21" s="32"/>
      <c r="H21" s="36"/>
      <c r="I21" s="32"/>
      <c r="J21" s="32"/>
      <c r="K21" s="36"/>
      <c r="L21" s="32"/>
      <c r="M21" s="32"/>
      <c r="N21" s="36"/>
    </row>
    <row r="22" spans="1:14" ht="18.75" customHeight="1">
      <c r="A22" s="32"/>
      <c r="B22" s="21"/>
      <c r="C22" s="32"/>
      <c r="D22" s="32"/>
      <c r="E22" s="36"/>
      <c r="F22" s="32"/>
      <c r="G22" s="32"/>
      <c r="H22" s="36"/>
      <c r="I22" s="32"/>
      <c r="J22" s="32"/>
      <c r="K22" s="36"/>
      <c r="L22" s="32"/>
      <c r="M22" s="32"/>
      <c r="N22" s="36"/>
    </row>
    <row r="23" spans="1:14" ht="18.75" customHeight="1">
      <c r="A23" s="54"/>
      <c r="B23" s="22"/>
      <c r="C23" s="54"/>
      <c r="D23" s="32"/>
      <c r="E23" s="36"/>
      <c r="F23" s="32"/>
      <c r="G23" s="32"/>
      <c r="H23" s="36"/>
      <c r="I23" s="32"/>
      <c r="J23" s="32"/>
      <c r="K23" s="36"/>
      <c r="L23" s="32"/>
      <c r="M23" s="32"/>
      <c r="N23" s="36"/>
    </row>
    <row r="24" spans="1:14" ht="12.75">
      <c r="A24" s="6">
        <v>1</v>
      </c>
      <c r="B24" s="5">
        <v>2</v>
      </c>
      <c r="C24" s="5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8">
        <v>13</v>
      </c>
      <c r="N24" s="8">
        <v>14</v>
      </c>
    </row>
    <row r="25" spans="1:14" ht="12.75">
      <c r="A25" s="20" t="s">
        <v>37</v>
      </c>
      <c r="B25" s="52">
        <f>B35</f>
        <v>5699422</v>
      </c>
      <c r="C25" s="17">
        <f>D25+E25</f>
        <v>0</v>
      </c>
      <c r="D25" s="30">
        <f aca="true" t="shared" si="0" ref="D25:L25">D35</f>
        <v>0</v>
      </c>
      <c r="E25" s="17">
        <f t="shared" si="0"/>
        <v>0</v>
      </c>
      <c r="F25" s="30">
        <f t="shared" si="0"/>
        <v>4479310</v>
      </c>
      <c r="G25" s="30">
        <f t="shared" si="0"/>
        <v>1205510</v>
      </c>
      <c r="H25" s="30">
        <f t="shared" si="0"/>
        <v>3273800</v>
      </c>
      <c r="I25" s="30">
        <f t="shared" si="0"/>
        <v>4160869.08</v>
      </c>
      <c r="J25" s="30">
        <f t="shared" si="0"/>
        <v>1194717.03</v>
      </c>
      <c r="K25" s="30">
        <f t="shared" si="0"/>
        <v>2966152.05</v>
      </c>
      <c r="L25" s="30">
        <f t="shared" si="0"/>
        <v>318440.92000000016</v>
      </c>
      <c r="M25" s="17">
        <v>1611.3100000000559</v>
      </c>
      <c r="N25" s="17">
        <f>N35+N37+N38+N39+N40+N46+N41+N42+N36+N43+N44+N45</f>
        <v>307647.9500000002</v>
      </c>
    </row>
    <row r="26" spans="1:14" ht="12.75">
      <c r="A26" s="21"/>
      <c r="B26" s="53"/>
      <c r="C26" s="18"/>
      <c r="D26" s="30"/>
      <c r="E26" s="18"/>
      <c r="F26" s="30"/>
      <c r="G26" s="30"/>
      <c r="H26" s="30"/>
      <c r="I26" s="30"/>
      <c r="J26" s="30"/>
      <c r="K26" s="30"/>
      <c r="L26" s="30"/>
      <c r="M26" s="18"/>
      <c r="N26" s="18"/>
    </row>
    <row r="27" spans="1:14" ht="12.75">
      <c r="A27" s="21"/>
      <c r="B27" s="53"/>
      <c r="C27" s="18"/>
      <c r="D27" s="30"/>
      <c r="E27" s="18"/>
      <c r="F27" s="30"/>
      <c r="G27" s="30"/>
      <c r="H27" s="30"/>
      <c r="I27" s="30"/>
      <c r="J27" s="30"/>
      <c r="K27" s="30"/>
      <c r="L27" s="30"/>
      <c r="M27" s="18"/>
      <c r="N27" s="18"/>
    </row>
    <row r="28" spans="1:14" ht="12.75">
      <c r="A28" s="21"/>
      <c r="B28" s="53"/>
      <c r="C28" s="18"/>
      <c r="D28" s="30"/>
      <c r="E28" s="18"/>
      <c r="F28" s="30"/>
      <c r="G28" s="30"/>
      <c r="H28" s="30"/>
      <c r="I28" s="30"/>
      <c r="J28" s="30"/>
      <c r="K28" s="30"/>
      <c r="L28" s="30"/>
      <c r="M28" s="18"/>
      <c r="N28" s="18"/>
    </row>
    <row r="29" spans="1:14" ht="0.75" customHeight="1">
      <c r="A29" s="21"/>
      <c r="B29" s="10"/>
      <c r="C29" s="18"/>
      <c r="D29" s="30"/>
      <c r="E29" s="18"/>
      <c r="F29" s="30"/>
      <c r="G29" s="30"/>
      <c r="H29" s="30"/>
      <c r="I29" s="30"/>
      <c r="J29" s="30"/>
      <c r="K29" s="30"/>
      <c r="L29" s="30"/>
      <c r="M29" s="18"/>
      <c r="N29" s="18"/>
    </row>
    <row r="30" spans="1:14" ht="6" customHeight="1" hidden="1">
      <c r="A30" s="21"/>
      <c r="B30" s="10"/>
      <c r="C30" s="18"/>
      <c r="D30" s="30"/>
      <c r="E30" s="18"/>
      <c r="F30" s="30"/>
      <c r="G30" s="30"/>
      <c r="H30" s="30"/>
      <c r="I30" s="30"/>
      <c r="J30" s="30"/>
      <c r="K30" s="30"/>
      <c r="L30" s="30"/>
      <c r="M30" s="18"/>
      <c r="N30" s="18"/>
    </row>
    <row r="31" spans="1:14" ht="12.75" customHeight="1" hidden="1">
      <c r="A31" s="21"/>
      <c r="B31" s="10"/>
      <c r="C31" s="18"/>
      <c r="D31" s="30"/>
      <c r="E31" s="18"/>
      <c r="F31" s="30"/>
      <c r="G31" s="30"/>
      <c r="H31" s="30"/>
      <c r="I31" s="30"/>
      <c r="J31" s="30"/>
      <c r="K31" s="30"/>
      <c r="L31" s="30"/>
      <c r="M31" s="18"/>
      <c r="N31" s="18"/>
    </row>
    <row r="32" spans="1:14" ht="12.75" customHeight="1" hidden="1">
      <c r="A32" s="21"/>
      <c r="B32" s="10"/>
      <c r="C32" s="18"/>
      <c r="D32" s="30"/>
      <c r="E32" s="18"/>
      <c r="F32" s="30"/>
      <c r="G32" s="30"/>
      <c r="H32" s="30"/>
      <c r="I32" s="30"/>
      <c r="J32" s="30"/>
      <c r="K32" s="30"/>
      <c r="L32" s="30"/>
      <c r="M32" s="18"/>
      <c r="N32" s="18"/>
    </row>
    <row r="33" spans="1:14" ht="12.75" customHeight="1" hidden="1">
      <c r="A33" s="21"/>
      <c r="B33" s="10"/>
      <c r="C33" s="18"/>
      <c r="D33" s="30"/>
      <c r="E33" s="18"/>
      <c r="F33" s="30"/>
      <c r="G33" s="30"/>
      <c r="H33" s="30"/>
      <c r="I33" s="30"/>
      <c r="J33" s="30"/>
      <c r="K33" s="30"/>
      <c r="L33" s="30"/>
      <c r="M33" s="18"/>
      <c r="N33" s="18"/>
    </row>
    <row r="34" spans="1:14" ht="12.75" customHeight="1" hidden="1">
      <c r="A34" s="22"/>
      <c r="B34" s="10"/>
      <c r="C34" s="19"/>
      <c r="D34" s="30"/>
      <c r="E34" s="19"/>
      <c r="F34" s="30"/>
      <c r="G34" s="30"/>
      <c r="H34" s="30"/>
      <c r="I34" s="30"/>
      <c r="J34" s="30"/>
      <c r="K34" s="30"/>
      <c r="L34" s="30"/>
      <c r="M34" s="19"/>
      <c r="N34" s="19"/>
    </row>
    <row r="35" spans="1:14" ht="12.75">
      <c r="A35" s="20" t="s">
        <v>25</v>
      </c>
      <c r="B35" s="17">
        <v>5699422</v>
      </c>
      <c r="C35" s="17">
        <f>D35+E35</f>
        <v>0</v>
      </c>
      <c r="D35" s="17">
        <v>0</v>
      </c>
      <c r="E35" s="17">
        <v>0</v>
      </c>
      <c r="F35" s="28">
        <f>G35+H35</f>
        <v>4479310</v>
      </c>
      <c r="G35" s="25">
        <v>1205510</v>
      </c>
      <c r="H35" s="25">
        <v>3273800</v>
      </c>
      <c r="I35" s="25">
        <f>J35+K35</f>
        <v>4160869.08</v>
      </c>
      <c r="J35" s="25">
        <v>1194717.03</v>
      </c>
      <c r="K35" s="25">
        <v>2966152.05</v>
      </c>
      <c r="L35" s="17">
        <f>M35+N35</f>
        <v>318440.92000000016</v>
      </c>
      <c r="M35" s="17">
        <f>D35+G35-J35</f>
        <v>10792.969999999972</v>
      </c>
      <c r="N35" s="17">
        <f>E35+H35-K35</f>
        <v>307647.9500000002</v>
      </c>
    </row>
    <row r="36" spans="1:14" ht="29.25" customHeight="1">
      <c r="A36" s="22"/>
      <c r="B36" s="19"/>
      <c r="C36" s="19"/>
      <c r="D36" s="19"/>
      <c r="E36" s="19"/>
      <c r="F36" s="29"/>
      <c r="G36" s="26"/>
      <c r="H36" s="26"/>
      <c r="I36" s="26"/>
      <c r="J36" s="26"/>
      <c r="K36" s="26"/>
      <c r="L36" s="19"/>
      <c r="M36" s="19"/>
      <c r="N36" s="19"/>
    </row>
    <row r="37" spans="1:14" ht="12.75">
      <c r="A37" s="20" t="s">
        <v>22</v>
      </c>
      <c r="B37" s="25"/>
      <c r="C37" s="25"/>
      <c r="D37" s="25"/>
      <c r="E37" s="25"/>
      <c r="F37" s="28"/>
      <c r="G37" s="25"/>
      <c r="H37" s="25"/>
      <c r="I37" s="25"/>
      <c r="J37" s="25"/>
      <c r="K37" s="25"/>
      <c r="L37" s="17"/>
      <c r="M37" s="17"/>
      <c r="N37" s="17"/>
    </row>
    <row r="38" spans="1:14" ht="12.75">
      <c r="A38" s="22"/>
      <c r="B38" s="26"/>
      <c r="C38" s="26"/>
      <c r="D38" s="26"/>
      <c r="E38" s="26"/>
      <c r="F38" s="29"/>
      <c r="G38" s="26"/>
      <c r="H38" s="26"/>
      <c r="I38" s="26"/>
      <c r="J38" s="26"/>
      <c r="K38" s="26"/>
      <c r="L38" s="19"/>
      <c r="M38" s="19"/>
      <c r="N38" s="19"/>
    </row>
    <row r="39" spans="1:14" ht="12.75">
      <c r="A39" s="20" t="s">
        <v>38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2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4.5" customHeight="1">
      <c r="A41" s="2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2.25" customHeight="1" hidden="1">
      <c r="A42" s="2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2.75" hidden="1">
      <c r="A43" s="22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2.75">
      <c r="A44" s="8" t="s">
        <v>16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8" t="s">
        <v>17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23" t="s">
        <v>23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6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3" t="s">
        <v>39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.7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2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4.5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2.25" customHeight="1" hidden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.75" hidden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.75">
      <c r="A54" s="8" t="s">
        <v>18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8" t="s">
        <v>19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.75">
      <c r="A56" s="23" t="s">
        <v>24</v>
      </c>
      <c r="B56" s="17">
        <f>B66+B68+B69+B70+B71+B77+B72+B73+B74+B67+B75+B76</f>
        <v>596741.4</v>
      </c>
      <c r="C56" s="17">
        <f>C66+C67+C68+C69+C70+C71+C72+C73+C74+C77</f>
        <v>48898.67</v>
      </c>
      <c r="D56" s="17"/>
      <c r="E56" s="17">
        <f>E66+E67+E68+E69+E71+E72+E73+E74+E77</f>
        <v>48898.67</v>
      </c>
      <c r="F56" s="17">
        <f>F66+F68+F69+F70+F77+F71+F72+F73+F74+F67+F75+F76</f>
        <v>444273.1</v>
      </c>
      <c r="G56" s="17">
        <f>G66+G67+G68+G69+G70+G71+G72+G73+G74+G75+G76+G77</f>
        <v>0</v>
      </c>
      <c r="H56" s="17">
        <f>H66+H67+H68+H69+H70+H71+H72+H73+H74+H75+H76+H77</f>
        <v>444273.1</v>
      </c>
      <c r="I56" s="17">
        <f>SUM(I66:I77)</f>
        <v>395461.75</v>
      </c>
      <c r="J56" s="17">
        <f>J71</f>
        <v>0</v>
      </c>
      <c r="K56" s="17">
        <f>K66+K68+K69+K70+K71+K77+K72+K73+K74</f>
        <v>395311.75000000006</v>
      </c>
      <c r="L56" s="17">
        <f>L66+L68+L69+L70+L71+L77+L72+L73+L67+L74+L75+L76</f>
        <v>58961.34999999999</v>
      </c>
      <c r="M56" s="17">
        <f>M66+M68+M69+M70+M71+M77</f>
        <v>0</v>
      </c>
      <c r="N56" s="17">
        <f>N66+N68+N69+N70+N71+N77+N72+N73+N67+N74+N75+N76</f>
        <v>58961.34999999999</v>
      </c>
    </row>
    <row r="57" spans="1:14" ht="12.75">
      <c r="A57" s="2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.75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.75">
      <c r="A59" s="2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20.25" customHeight="1">
      <c r="A60" s="2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25.5" customHeight="1" hidden="1">
      <c r="A61" s="23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0.75" customHeight="1" hidden="1">
      <c r="A62" s="2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 customHeight="1" hidden="1">
      <c r="A63" s="2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.75" customHeight="1" hidden="1">
      <c r="A64" s="2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2.75" customHeight="1" hidden="1">
      <c r="A65" s="2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45" customHeight="1">
      <c r="A66" s="8" t="s">
        <v>26</v>
      </c>
      <c r="B66" s="11">
        <v>36100</v>
      </c>
      <c r="C66" s="11">
        <f aca="true" t="shared" si="1" ref="C66:C74">E66</f>
        <v>0</v>
      </c>
      <c r="D66" s="11"/>
      <c r="E66" s="11">
        <v>0</v>
      </c>
      <c r="F66" s="11">
        <f aca="true" t="shared" si="2" ref="F66:F77">G66+H66</f>
        <v>36100</v>
      </c>
      <c r="G66" s="11"/>
      <c r="H66" s="11">
        <v>36100</v>
      </c>
      <c r="I66" s="11">
        <f aca="true" t="shared" si="3" ref="I66:I77">J66+K66</f>
        <v>26713.73</v>
      </c>
      <c r="J66" s="11"/>
      <c r="K66" s="11">
        <v>26713.73</v>
      </c>
      <c r="L66" s="11">
        <f aca="true" t="shared" si="4" ref="L66:L76">N66</f>
        <v>9386.27</v>
      </c>
      <c r="M66" s="11">
        <f aca="true" t="shared" si="5" ref="M66:M77">G66-J66</f>
        <v>0</v>
      </c>
      <c r="N66" s="11">
        <f aca="true" t="shared" si="6" ref="N66:N76">C66+H66-K66</f>
        <v>9386.27</v>
      </c>
    </row>
    <row r="67" spans="1:14" ht="52.5" customHeight="1">
      <c r="A67" s="6" t="s">
        <v>41</v>
      </c>
      <c r="B67" s="11">
        <v>609.8</v>
      </c>
      <c r="C67" s="11">
        <f t="shared" si="1"/>
        <v>150</v>
      </c>
      <c r="D67" s="11"/>
      <c r="E67" s="11">
        <v>150</v>
      </c>
      <c r="F67" s="11">
        <f t="shared" si="2"/>
        <v>0</v>
      </c>
      <c r="G67" s="11"/>
      <c r="H67" s="11">
        <v>0</v>
      </c>
      <c r="I67" s="11">
        <f t="shared" si="3"/>
        <v>150</v>
      </c>
      <c r="J67" s="11"/>
      <c r="K67" s="11">
        <v>150</v>
      </c>
      <c r="L67" s="11">
        <f t="shared" si="4"/>
        <v>0</v>
      </c>
      <c r="M67" s="11">
        <f t="shared" si="5"/>
        <v>0</v>
      </c>
      <c r="N67" s="11">
        <f t="shared" si="6"/>
        <v>0</v>
      </c>
    </row>
    <row r="68" spans="1:14" ht="32.25" customHeight="1">
      <c r="A68" s="6" t="s">
        <v>27</v>
      </c>
      <c r="B68" s="12">
        <v>38929</v>
      </c>
      <c r="C68" s="11">
        <f t="shared" si="1"/>
        <v>2332.53</v>
      </c>
      <c r="D68" s="12"/>
      <c r="E68" s="12">
        <v>2332.53</v>
      </c>
      <c r="F68" s="11">
        <f t="shared" si="2"/>
        <v>29929</v>
      </c>
      <c r="G68" s="12"/>
      <c r="H68" s="11">
        <v>29929</v>
      </c>
      <c r="I68" s="11">
        <f t="shared" si="3"/>
        <v>25160.44</v>
      </c>
      <c r="J68" s="12"/>
      <c r="K68" s="12">
        <v>25160.44</v>
      </c>
      <c r="L68" s="11">
        <f t="shared" si="4"/>
        <v>4768.560000000001</v>
      </c>
      <c r="M68" s="11">
        <f t="shared" si="5"/>
        <v>0</v>
      </c>
      <c r="N68" s="11">
        <f>H68-K68</f>
        <v>4768.560000000001</v>
      </c>
    </row>
    <row r="69" spans="1:14" ht="32.25" customHeight="1">
      <c r="A69" s="6" t="s">
        <v>43</v>
      </c>
      <c r="B69" s="12">
        <v>13071</v>
      </c>
      <c r="C69" s="11">
        <f t="shared" si="1"/>
        <v>10000</v>
      </c>
      <c r="D69" s="12"/>
      <c r="E69" s="12">
        <v>10000</v>
      </c>
      <c r="F69" s="11">
        <f t="shared" si="2"/>
        <v>13071</v>
      </c>
      <c r="G69" s="12"/>
      <c r="H69" s="11">
        <v>13071</v>
      </c>
      <c r="I69" s="11">
        <f t="shared" si="3"/>
        <v>10000</v>
      </c>
      <c r="J69" s="12"/>
      <c r="K69" s="12">
        <v>10000</v>
      </c>
      <c r="L69" s="11">
        <f t="shared" si="4"/>
        <v>13071</v>
      </c>
      <c r="M69" s="11">
        <f t="shared" si="5"/>
        <v>0</v>
      </c>
      <c r="N69" s="11">
        <f t="shared" si="6"/>
        <v>13071</v>
      </c>
    </row>
    <row r="70" spans="1:14" ht="32.25" customHeight="1">
      <c r="A70" s="9" t="s">
        <v>28</v>
      </c>
      <c r="B70" s="12">
        <v>256600</v>
      </c>
      <c r="C70" s="11">
        <f t="shared" si="1"/>
        <v>0</v>
      </c>
      <c r="D70" s="12"/>
      <c r="E70" s="12"/>
      <c r="F70" s="11">
        <f>G70+H70</f>
        <v>160000</v>
      </c>
      <c r="G70" s="12"/>
      <c r="H70" s="11">
        <v>160000</v>
      </c>
      <c r="I70" s="11">
        <f t="shared" si="3"/>
        <v>139524.41</v>
      </c>
      <c r="J70" s="12"/>
      <c r="K70" s="12">
        <v>139524.41</v>
      </c>
      <c r="L70" s="11">
        <f t="shared" si="4"/>
        <v>20475.589999999997</v>
      </c>
      <c r="M70" s="11">
        <f t="shared" si="5"/>
        <v>0</v>
      </c>
      <c r="N70" s="11">
        <f t="shared" si="6"/>
        <v>20475.589999999997</v>
      </c>
    </row>
    <row r="71" spans="1:14" ht="21.75" customHeight="1">
      <c r="A71" s="6" t="s">
        <v>29</v>
      </c>
      <c r="B71" s="12">
        <v>55431.6</v>
      </c>
      <c r="C71" s="11">
        <f t="shared" si="1"/>
        <v>0</v>
      </c>
      <c r="D71" s="12"/>
      <c r="E71" s="12"/>
      <c r="F71" s="11">
        <f t="shared" si="2"/>
        <v>55431.6</v>
      </c>
      <c r="G71" s="12"/>
      <c r="H71" s="11">
        <v>55431.6</v>
      </c>
      <c r="I71" s="11">
        <f t="shared" si="3"/>
        <v>55431.6</v>
      </c>
      <c r="J71" s="12"/>
      <c r="K71" s="12">
        <v>55431.6</v>
      </c>
      <c r="L71" s="11">
        <f t="shared" si="4"/>
        <v>0</v>
      </c>
      <c r="M71" s="11">
        <f t="shared" si="5"/>
        <v>0</v>
      </c>
      <c r="N71" s="11">
        <f t="shared" si="6"/>
        <v>0</v>
      </c>
    </row>
    <row r="72" spans="1:14" ht="25.5">
      <c r="A72" s="6" t="s">
        <v>30</v>
      </c>
      <c r="B72" s="12">
        <v>116000</v>
      </c>
      <c r="C72" s="11">
        <f t="shared" si="1"/>
        <v>0</v>
      </c>
      <c r="D72" s="12"/>
      <c r="E72" s="12"/>
      <c r="F72" s="11">
        <f>G72+H72</f>
        <v>90000</v>
      </c>
      <c r="G72" s="12"/>
      <c r="H72" s="11">
        <v>90000</v>
      </c>
      <c r="I72" s="11">
        <f t="shared" si="3"/>
        <v>80481.57</v>
      </c>
      <c r="J72" s="12"/>
      <c r="K72" s="12">
        <v>80481.57</v>
      </c>
      <c r="L72" s="11">
        <f t="shared" si="4"/>
        <v>9518.429999999993</v>
      </c>
      <c r="M72" s="11">
        <f t="shared" si="5"/>
        <v>0</v>
      </c>
      <c r="N72" s="11">
        <f t="shared" si="6"/>
        <v>9518.429999999993</v>
      </c>
    </row>
    <row r="73" spans="1:14" ht="25.5">
      <c r="A73" s="6" t="s">
        <v>36</v>
      </c>
      <c r="B73" s="12">
        <v>0</v>
      </c>
      <c r="C73" s="11">
        <f t="shared" si="1"/>
        <v>0</v>
      </c>
      <c r="D73" s="12"/>
      <c r="E73" s="12"/>
      <c r="F73" s="11">
        <f t="shared" si="2"/>
        <v>0</v>
      </c>
      <c r="G73" s="12"/>
      <c r="H73" s="11">
        <v>0</v>
      </c>
      <c r="I73" s="11">
        <f t="shared" si="3"/>
        <v>0</v>
      </c>
      <c r="J73" s="12"/>
      <c r="K73" s="12">
        <v>0</v>
      </c>
      <c r="L73" s="11">
        <f t="shared" si="4"/>
        <v>0</v>
      </c>
      <c r="M73" s="11">
        <f t="shared" si="5"/>
        <v>0</v>
      </c>
      <c r="N73" s="11">
        <f t="shared" si="6"/>
        <v>0</v>
      </c>
    </row>
    <row r="74" spans="1:14" ht="38.25">
      <c r="A74" s="9" t="s">
        <v>40</v>
      </c>
      <c r="B74" s="12">
        <v>0</v>
      </c>
      <c r="C74" s="11">
        <f t="shared" si="1"/>
        <v>0</v>
      </c>
      <c r="D74" s="12"/>
      <c r="E74" s="12"/>
      <c r="F74" s="11">
        <f t="shared" si="2"/>
        <v>0</v>
      </c>
      <c r="G74" s="12"/>
      <c r="H74" s="11">
        <v>0</v>
      </c>
      <c r="I74" s="11">
        <f t="shared" si="3"/>
        <v>0</v>
      </c>
      <c r="J74" s="12"/>
      <c r="K74" s="12">
        <v>0</v>
      </c>
      <c r="L74" s="11">
        <f t="shared" si="4"/>
        <v>0</v>
      </c>
      <c r="M74" s="11">
        <f t="shared" si="5"/>
        <v>0</v>
      </c>
      <c r="N74" s="11">
        <f t="shared" si="6"/>
        <v>0</v>
      </c>
    </row>
    <row r="75" spans="1:14" ht="12.75">
      <c r="A75" s="14" t="s">
        <v>45</v>
      </c>
      <c r="B75" s="12">
        <v>0</v>
      </c>
      <c r="C75" s="11"/>
      <c r="D75" s="12"/>
      <c r="E75" s="12"/>
      <c r="F75" s="11">
        <f t="shared" si="2"/>
        <v>0</v>
      </c>
      <c r="G75" s="12">
        <v>0</v>
      </c>
      <c r="H75" s="11">
        <v>0</v>
      </c>
      <c r="I75" s="11">
        <f t="shared" si="3"/>
        <v>0</v>
      </c>
      <c r="J75" s="12">
        <v>0</v>
      </c>
      <c r="K75" s="12">
        <v>0</v>
      </c>
      <c r="L75" s="11">
        <f t="shared" si="4"/>
        <v>0</v>
      </c>
      <c r="M75" s="11">
        <f t="shared" si="5"/>
        <v>0</v>
      </c>
      <c r="N75" s="11">
        <f t="shared" si="6"/>
        <v>0</v>
      </c>
    </row>
    <row r="76" spans="1:14" ht="12.75">
      <c r="A76" s="14" t="s">
        <v>42</v>
      </c>
      <c r="B76" s="12">
        <v>0</v>
      </c>
      <c r="C76" s="11"/>
      <c r="D76" s="12"/>
      <c r="E76" s="12"/>
      <c r="F76" s="11">
        <f t="shared" si="2"/>
        <v>0</v>
      </c>
      <c r="G76" s="12">
        <v>0</v>
      </c>
      <c r="H76" s="11">
        <v>0</v>
      </c>
      <c r="I76" s="11">
        <f t="shared" si="3"/>
        <v>0</v>
      </c>
      <c r="J76" s="12">
        <v>0</v>
      </c>
      <c r="K76" s="12">
        <v>0</v>
      </c>
      <c r="L76" s="11">
        <f t="shared" si="4"/>
        <v>0</v>
      </c>
      <c r="M76" s="11">
        <f t="shared" si="5"/>
        <v>0</v>
      </c>
      <c r="N76" s="11">
        <f t="shared" si="6"/>
        <v>0</v>
      </c>
    </row>
    <row r="77" spans="1:14" ht="38.25">
      <c r="A77" s="6" t="s">
        <v>44</v>
      </c>
      <c r="B77" s="12">
        <v>80000</v>
      </c>
      <c r="C77" s="11">
        <f>E77</f>
        <v>36416.14</v>
      </c>
      <c r="D77" s="12"/>
      <c r="E77" s="12">
        <v>36416.14</v>
      </c>
      <c r="F77" s="11">
        <f t="shared" si="2"/>
        <v>59741.5</v>
      </c>
      <c r="G77" s="12"/>
      <c r="H77" s="11">
        <v>59741.5</v>
      </c>
      <c r="I77" s="11">
        <f t="shared" si="3"/>
        <v>58000</v>
      </c>
      <c r="J77" s="12"/>
      <c r="K77" s="12">
        <v>58000</v>
      </c>
      <c r="L77" s="11">
        <f>N77</f>
        <v>1741.5</v>
      </c>
      <c r="M77" s="11">
        <f t="shared" si="5"/>
        <v>0</v>
      </c>
      <c r="N77" s="11">
        <f>H77-K77</f>
        <v>1741.5</v>
      </c>
    </row>
    <row r="78" spans="1:14" ht="12.75">
      <c r="A78" s="7" t="s">
        <v>32</v>
      </c>
      <c r="B78" s="13">
        <f>B25+B39+B56</f>
        <v>6296163.4</v>
      </c>
      <c r="C78" s="13">
        <f>C25+C39+C56</f>
        <v>48898.67</v>
      </c>
      <c r="D78" s="13">
        <f>D25+D39+D56</f>
        <v>0</v>
      </c>
      <c r="E78" s="13">
        <f>E25+E39+E56</f>
        <v>48898.67</v>
      </c>
      <c r="F78" s="12">
        <f aca="true" t="shared" si="7" ref="F78:N78">F56+F39+F25</f>
        <v>4923583.1</v>
      </c>
      <c r="G78" s="12">
        <f t="shared" si="7"/>
        <v>1205510</v>
      </c>
      <c r="H78" s="12">
        <f t="shared" si="7"/>
        <v>3718073.1</v>
      </c>
      <c r="I78" s="12">
        <f t="shared" si="7"/>
        <v>4556330.83</v>
      </c>
      <c r="J78" s="12">
        <f t="shared" si="7"/>
        <v>1194717.03</v>
      </c>
      <c r="K78" s="12">
        <f t="shared" si="7"/>
        <v>3361463.8</v>
      </c>
      <c r="L78" s="12">
        <f t="shared" si="7"/>
        <v>377402.27000000014</v>
      </c>
      <c r="M78" s="12">
        <f t="shared" si="7"/>
        <v>1611.3100000000559</v>
      </c>
      <c r="N78" s="12">
        <f t="shared" si="7"/>
        <v>366609.30000000016</v>
      </c>
    </row>
    <row r="79" ht="12.75">
      <c r="A79" s="3"/>
    </row>
    <row r="80" ht="12.75">
      <c r="A80" s="2" t="s">
        <v>20</v>
      </c>
    </row>
    <row r="81" ht="12.75">
      <c r="A81" s="2" t="s">
        <v>61</v>
      </c>
    </row>
    <row r="82" ht="12.75">
      <c r="A82" s="2" t="s">
        <v>48</v>
      </c>
    </row>
    <row r="83" ht="12.75">
      <c r="A83" s="2"/>
    </row>
    <row r="84" ht="12.75">
      <c r="A84" s="2" t="s">
        <v>50</v>
      </c>
    </row>
    <row r="85" ht="12.75">
      <c r="A85" s="2" t="s">
        <v>49</v>
      </c>
    </row>
    <row r="86" ht="12.75">
      <c r="A86" s="2"/>
    </row>
    <row r="87" ht="12.75">
      <c r="A87" s="2" t="s">
        <v>21</v>
      </c>
    </row>
    <row r="89" ht="12.75">
      <c r="A89" s="6"/>
    </row>
  </sheetData>
  <mergeCells count="135">
    <mergeCell ref="A3:L3"/>
    <mergeCell ref="A4:L4"/>
    <mergeCell ref="A5:M5"/>
    <mergeCell ref="A6:M6"/>
    <mergeCell ref="F56:F65"/>
    <mergeCell ref="A39:A43"/>
    <mergeCell ref="A46:A47"/>
    <mergeCell ref="A48:A53"/>
    <mergeCell ref="A56:A65"/>
    <mergeCell ref="B56:B65"/>
    <mergeCell ref="C56:C65"/>
    <mergeCell ref="D56:D65"/>
    <mergeCell ref="E56:E65"/>
    <mergeCell ref="B48:B53"/>
    <mergeCell ref="A7:J7"/>
    <mergeCell ref="A35:A36"/>
    <mergeCell ref="A25:A34"/>
    <mergeCell ref="A37:A38"/>
    <mergeCell ref="A8:M8"/>
    <mergeCell ref="K37:K38"/>
    <mergeCell ref="L37:L38"/>
    <mergeCell ref="M37:M38"/>
    <mergeCell ref="J37:J38"/>
    <mergeCell ref="J35:J36"/>
    <mergeCell ref="N48:N53"/>
    <mergeCell ref="G56:G65"/>
    <mergeCell ref="H56:H65"/>
    <mergeCell ref="I56:I65"/>
    <mergeCell ref="N56:N65"/>
    <mergeCell ref="J56:J65"/>
    <mergeCell ref="K56:K65"/>
    <mergeCell ref="L56:L65"/>
    <mergeCell ref="M56:M65"/>
    <mergeCell ref="J48:J53"/>
    <mergeCell ref="L48:L53"/>
    <mergeCell ref="M48:M53"/>
    <mergeCell ref="F48:F53"/>
    <mergeCell ref="G48:G53"/>
    <mergeCell ref="H48:H53"/>
    <mergeCell ref="I48:I53"/>
    <mergeCell ref="C48:C53"/>
    <mergeCell ref="D48:D53"/>
    <mergeCell ref="E48:E53"/>
    <mergeCell ref="K46:K47"/>
    <mergeCell ref="F46:F47"/>
    <mergeCell ref="G46:G47"/>
    <mergeCell ref="H46:H47"/>
    <mergeCell ref="I46:I47"/>
    <mergeCell ref="J46:J47"/>
    <mergeCell ref="K48:K53"/>
    <mergeCell ref="L46:L47"/>
    <mergeCell ref="M46:M47"/>
    <mergeCell ref="N46:N47"/>
    <mergeCell ref="N39:N43"/>
    <mergeCell ref="B46:B47"/>
    <mergeCell ref="C46:C47"/>
    <mergeCell ref="D46:D47"/>
    <mergeCell ref="E46:E47"/>
    <mergeCell ref="J39:J43"/>
    <mergeCell ref="K39:K43"/>
    <mergeCell ref="L39:L43"/>
    <mergeCell ref="M39:M43"/>
    <mergeCell ref="F39:F43"/>
    <mergeCell ref="G39:G43"/>
    <mergeCell ref="H39:H43"/>
    <mergeCell ref="I39:I43"/>
    <mergeCell ref="B39:B43"/>
    <mergeCell ref="C39:C43"/>
    <mergeCell ref="D39:D43"/>
    <mergeCell ref="E39:E43"/>
    <mergeCell ref="N37:N38"/>
    <mergeCell ref="N35:N36"/>
    <mergeCell ref="B37:B38"/>
    <mergeCell ref="C37:C38"/>
    <mergeCell ref="D37:D38"/>
    <mergeCell ref="E37:E38"/>
    <mergeCell ref="F37:F38"/>
    <mergeCell ref="G37:G38"/>
    <mergeCell ref="H37:H38"/>
    <mergeCell ref="I37:I38"/>
    <mergeCell ref="K35:K36"/>
    <mergeCell ref="L35:L36"/>
    <mergeCell ref="M35:M36"/>
    <mergeCell ref="F35:F36"/>
    <mergeCell ref="G35:G36"/>
    <mergeCell ref="H35:H36"/>
    <mergeCell ref="I35:I36"/>
    <mergeCell ref="B35:B36"/>
    <mergeCell ref="C35:C36"/>
    <mergeCell ref="D35:D36"/>
    <mergeCell ref="E35:E36"/>
    <mergeCell ref="G25:G34"/>
    <mergeCell ref="H25:H34"/>
    <mergeCell ref="I25:I34"/>
    <mergeCell ref="J25:J34"/>
    <mergeCell ref="C25:C34"/>
    <mergeCell ref="D25:D34"/>
    <mergeCell ref="E25:E34"/>
    <mergeCell ref="F25:F34"/>
    <mergeCell ref="L18:L23"/>
    <mergeCell ref="M18:N18"/>
    <mergeCell ref="N25:N34"/>
    <mergeCell ref="K25:K34"/>
    <mergeCell ref="L25:L34"/>
    <mergeCell ref="M25:M34"/>
    <mergeCell ref="M19:M23"/>
    <mergeCell ref="N19:N23"/>
    <mergeCell ref="L14:N14"/>
    <mergeCell ref="L15:N15"/>
    <mergeCell ref="L16:N16"/>
    <mergeCell ref="L17:N17"/>
    <mergeCell ref="F14:H17"/>
    <mergeCell ref="I14:K14"/>
    <mergeCell ref="I15:K15"/>
    <mergeCell ref="I16:K16"/>
    <mergeCell ref="I17:K17"/>
    <mergeCell ref="B25:B28"/>
    <mergeCell ref="A14:A23"/>
    <mergeCell ref="C14:E14"/>
    <mergeCell ref="C15:E15"/>
    <mergeCell ref="C16:E16"/>
    <mergeCell ref="C17:E17"/>
    <mergeCell ref="C18:C23"/>
    <mergeCell ref="D18:E18"/>
    <mergeCell ref="B14:B23"/>
    <mergeCell ref="D19:D23"/>
    <mergeCell ref="E19:E23"/>
    <mergeCell ref="G19:G23"/>
    <mergeCell ref="H19:H23"/>
    <mergeCell ref="J19:J23"/>
    <mergeCell ref="F18:F23"/>
    <mergeCell ref="G18:H18"/>
    <mergeCell ref="I18:I23"/>
    <mergeCell ref="J18:K18"/>
    <mergeCell ref="K19:K23"/>
  </mergeCells>
  <printOptions/>
  <pageMargins left="0.75" right="0.75" top="0.47" bottom="0.46" header="0.56" footer="0.3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</dc:creator>
  <cp:keywords/>
  <dc:description/>
  <cp:lastModifiedBy>user</cp:lastModifiedBy>
  <cp:lastPrinted>2017-10-16T07:22:39Z</cp:lastPrinted>
  <dcterms:created xsi:type="dcterms:W3CDTF">2012-03-23T05:37:05Z</dcterms:created>
  <dcterms:modified xsi:type="dcterms:W3CDTF">2017-11-23T11:27:41Z</dcterms:modified>
  <cp:category/>
  <cp:version/>
  <cp:contentType/>
  <cp:contentStatus/>
</cp:coreProperties>
</file>